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20" yWindow="45" windowWidth="13455" windowHeight="8580" tabRatio="920"/>
  </bookViews>
  <sheets>
    <sheet name="MANUAL" sheetId="23" r:id="rId1"/>
    <sheet name="CLUB" sheetId="29" r:id="rId2"/>
    <sheet name="PAGOS" sheetId="4" r:id="rId3"/>
    <sheet name="licencias" sheetId="27" state="hidden" r:id="rId4"/>
    <sheet name="numeroclub" sheetId="28" state="hidden" r:id="rId5"/>
    <sheet name="CAT" sheetId="46" state="hidden" r:id="rId6"/>
    <sheet name="I40M" sheetId="34" r:id="rId7"/>
    <sheet name="D40M" sheetId="35" state="hidden" r:id="rId8"/>
    <sheet name="E40M" sheetId="36" r:id="rId9"/>
    <sheet name="IND" sheetId="58" state="hidden" r:id="rId10"/>
    <sheet name="DOB" sheetId="59" state="hidden" r:id="rId11"/>
    <sheet name="EQ" sheetId="60" state="hidden" r:id="rId12"/>
    <sheet name="I40F" sheetId="37" r:id="rId13"/>
    <sheet name="I50F" sheetId="49" r:id="rId14"/>
    <sheet name="DF" sheetId="51" state="hidden" r:id="rId15"/>
    <sheet name="EF" sheetId="39" r:id="rId16"/>
    <sheet name="DX" sheetId="52" state="hidden" r:id="rId17"/>
    <sheet name="I50M" sheetId="40" r:id="rId18"/>
    <sheet name="D50M" sheetId="41" state="hidden" r:id="rId19"/>
    <sheet name="E50M" sheetId="42" r:id="rId20"/>
    <sheet name="I60M" sheetId="43" r:id="rId21"/>
    <sheet name="D60M" sheetId="44" state="hidden" r:id="rId22"/>
    <sheet name="E60M" sheetId="45" r:id="rId23"/>
    <sheet name="I65M" sheetId="8" r:id="rId24"/>
    <sheet name="D65M" sheetId="54" state="hidden" r:id="rId25"/>
    <sheet name="E65M" sheetId="53" r:id="rId26"/>
    <sheet name="I70M" sheetId="47" r:id="rId27"/>
    <sheet name="I75M" sheetId="50" r:id="rId28"/>
  </sheets>
  <definedNames>
    <definedName name="_xlnm._FilterDatabase" localSheetId="26" hidden="1">I70M!$A$2:$M$2</definedName>
    <definedName name="_xlnm.Print_Area" localSheetId="1">CLUB!$A:$G</definedName>
    <definedName name="_xlnm.Print_Area" localSheetId="7">D40M!$A$1:$E$31</definedName>
    <definedName name="_xlnm.Print_Area" localSheetId="18">D50M!$A$1:$E$31</definedName>
    <definedName name="_xlnm.Print_Area" localSheetId="21">D60M!$A$1:$E$31</definedName>
    <definedName name="_xlnm.Print_Area" localSheetId="24">D65M!$A$1:$E$31</definedName>
    <definedName name="_xlnm.Print_Area" localSheetId="14">DF!$A$1:$E$31</definedName>
    <definedName name="_xlnm.Print_Area" localSheetId="16">DX!$A$1:$E$31</definedName>
    <definedName name="_xlnm.Print_Area" localSheetId="8">E40M!$A:$F</definedName>
    <definedName name="_xlnm.Print_Area" localSheetId="19">E50M!$A:$F</definedName>
    <definedName name="_xlnm.Print_Area" localSheetId="22">E60M!$A:$F</definedName>
    <definedName name="_xlnm.Print_Area" localSheetId="25">E65M!$A:$F</definedName>
    <definedName name="_xlnm.Print_Area" localSheetId="15">EF!$A:$F</definedName>
    <definedName name="_xlnm.Print_Area" localSheetId="12">I40F!$A$1:$E$24</definedName>
    <definedName name="_xlnm.Print_Area" localSheetId="6">I40M!$A$1:$E$24</definedName>
    <definedName name="_xlnm.Print_Area" localSheetId="13">I50F!$A$1:$E$24</definedName>
    <definedName name="_xlnm.Print_Area" localSheetId="17">I50M!$A$1:$E$24</definedName>
    <definedName name="_xlnm.Print_Area" localSheetId="20">I60M!$A$1:$E$24</definedName>
    <definedName name="_xlnm.Print_Area" localSheetId="23">I65M!$A$1:$E$24</definedName>
    <definedName name="_xlnm.Print_Area" localSheetId="26">I70M!$A$1:$E$24</definedName>
    <definedName name="_xlnm.Print_Area" localSheetId="27">I75M!$A$1:$E$24</definedName>
    <definedName name="_xlnm.Print_Area" localSheetId="0">MANUAL!$A:$I</definedName>
    <definedName name="buscar">#REF!</definedName>
    <definedName name="llic">#REF!</definedName>
    <definedName name="_xlnm.Print_Titles" localSheetId="8">E40M!$1:$5</definedName>
    <definedName name="_xlnm.Print_Titles" localSheetId="19">E50M!$1:$5</definedName>
    <definedName name="_xlnm.Print_Titles" localSheetId="22">E60M!$1:$5</definedName>
    <definedName name="_xlnm.Print_Titles" localSheetId="25">E65M!$1:$5</definedName>
    <definedName name="_xlnm.Print_Titles" localSheetId="15">EF!$1:$5</definedName>
  </definedNames>
  <calcPr calcId="145621"/>
</workbook>
</file>

<file path=xl/calcChain.xml><?xml version="1.0" encoding="utf-8"?>
<calcChain xmlns="http://schemas.openxmlformats.org/spreadsheetml/2006/main">
  <c r="A18" i="53" l="1"/>
  <c r="A18" i="45"/>
  <c r="A19" i="42"/>
  <c r="A18" i="39"/>
  <c r="A19" i="36"/>
  <c r="A9" i="53"/>
  <c r="A9" i="45"/>
  <c r="A9" i="42"/>
  <c r="A9" i="39"/>
  <c r="A9" i="36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A10" i="50"/>
  <c r="A9" i="50"/>
  <c r="A24" i="47"/>
  <c r="A23" i="47"/>
  <c r="A22" i="47"/>
  <c r="A21" i="47"/>
  <c r="A20" i="47"/>
  <c r="A19" i="47"/>
  <c r="A18" i="47"/>
  <c r="A17" i="47"/>
  <c r="A16" i="47"/>
  <c r="A15" i="47"/>
  <c r="A14" i="47"/>
  <c r="A13" i="47"/>
  <c r="A12" i="47"/>
  <c r="A11" i="47"/>
  <c r="A10" i="47"/>
  <c r="A9" i="47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24" i="43"/>
  <c r="A23" i="43"/>
  <c r="A22" i="43"/>
  <c r="A21" i="43"/>
  <c r="A20" i="43"/>
  <c r="A19" i="43"/>
  <c r="A18" i="43"/>
  <c r="A17" i="43"/>
  <c r="A16" i="43"/>
  <c r="A15" i="43"/>
  <c r="A14" i="43"/>
  <c r="A13" i="43"/>
  <c r="A12" i="43"/>
  <c r="A11" i="43"/>
  <c r="A10" i="43"/>
  <c r="A9" i="43"/>
  <c r="A24" i="40"/>
  <c r="A23" i="40"/>
  <c r="A22" i="40"/>
  <c r="A21" i="40"/>
  <c r="A20" i="40"/>
  <c r="A19" i="40"/>
  <c r="A18" i="40"/>
  <c r="A17" i="40"/>
  <c r="A16" i="40"/>
  <c r="A15" i="40"/>
  <c r="A14" i="40"/>
  <c r="A13" i="40"/>
  <c r="A12" i="40"/>
  <c r="A11" i="40"/>
  <c r="A10" i="40"/>
  <c r="A9" i="40"/>
  <c r="A24" i="49"/>
  <c r="A23" i="49"/>
  <c r="A22" i="49"/>
  <c r="A21" i="49"/>
  <c r="A20" i="49"/>
  <c r="A19" i="49"/>
  <c r="A18" i="49"/>
  <c r="A17" i="49"/>
  <c r="A16" i="49"/>
  <c r="A15" i="49"/>
  <c r="A14" i="49"/>
  <c r="A13" i="49"/>
  <c r="A12" i="49"/>
  <c r="A11" i="49"/>
  <c r="A10" i="49"/>
  <c r="A9" i="49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A10" i="37"/>
  <c r="A9" i="37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D9" i="34"/>
  <c r="A22" i="29" l="1"/>
  <c r="P25" i="60"/>
  <c r="L25" i="60"/>
  <c r="J25" i="60"/>
  <c r="H25" i="60"/>
  <c r="T25" i="60"/>
  <c r="F25" i="60"/>
  <c r="S25" i="60"/>
  <c r="D25" i="60"/>
  <c r="B25" i="60"/>
  <c r="Q25" i="60"/>
  <c r="A25" i="60"/>
  <c r="P24" i="60"/>
  <c r="L24" i="60"/>
  <c r="J24" i="60"/>
  <c r="H24" i="60"/>
  <c r="T24" i="60"/>
  <c r="F24" i="60"/>
  <c r="D24" i="60"/>
  <c r="B24" i="60"/>
  <c r="Q24" i="60"/>
  <c r="A24" i="60"/>
  <c r="P20" i="60"/>
  <c r="L20" i="60"/>
  <c r="J20" i="60"/>
  <c r="H20" i="60"/>
  <c r="T20" i="60"/>
  <c r="F20" i="60"/>
  <c r="S20" i="60"/>
  <c r="D20" i="60"/>
  <c r="R20" i="60"/>
  <c r="B20" i="60"/>
  <c r="A20" i="60"/>
  <c r="P19" i="60"/>
  <c r="L19" i="60"/>
  <c r="J19" i="60"/>
  <c r="H19" i="60"/>
  <c r="F19" i="60"/>
  <c r="S19" i="60"/>
  <c r="D19" i="60"/>
  <c r="B19" i="60"/>
  <c r="Q19" i="60"/>
  <c r="A19" i="60"/>
  <c r="R24" i="60"/>
  <c r="S24" i="60"/>
  <c r="R25" i="60"/>
  <c r="R19" i="60"/>
  <c r="T19" i="60"/>
  <c r="Q20" i="60"/>
  <c r="B10" i="60"/>
  <c r="Q10" i="60"/>
  <c r="L10" i="60"/>
  <c r="J10" i="60"/>
  <c r="H10" i="60"/>
  <c r="T10" i="60"/>
  <c r="F10" i="60"/>
  <c r="D10" i="60"/>
  <c r="R10" i="60"/>
  <c r="A10" i="60"/>
  <c r="P15" i="60"/>
  <c r="N15" i="60"/>
  <c r="L15" i="60"/>
  <c r="J15" i="60"/>
  <c r="H15" i="60"/>
  <c r="T15" i="60"/>
  <c r="F15" i="60"/>
  <c r="S15" i="60"/>
  <c r="D15" i="60"/>
  <c r="B15" i="60"/>
  <c r="Q15" i="60"/>
  <c r="A15" i="60"/>
  <c r="P14" i="60"/>
  <c r="N14" i="60"/>
  <c r="L14" i="60"/>
  <c r="J14" i="60"/>
  <c r="U14" i="60"/>
  <c r="H14" i="60"/>
  <c r="F14" i="60"/>
  <c r="S14" i="60"/>
  <c r="D14" i="60"/>
  <c r="R14" i="60"/>
  <c r="B14" i="60"/>
  <c r="Q14" i="60"/>
  <c r="A14" i="60"/>
  <c r="P10" i="60"/>
  <c r="P9" i="60"/>
  <c r="L9" i="60"/>
  <c r="J9" i="60"/>
  <c r="H9" i="60"/>
  <c r="T9" i="60"/>
  <c r="F9" i="60"/>
  <c r="D9" i="60"/>
  <c r="R9" i="60"/>
  <c r="B9" i="60"/>
  <c r="Q9" i="60"/>
  <c r="A9" i="60"/>
  <c r="T14" i="60"/>
  <c r="R15" i="60"/>
  <c r="U15" i="60"/>
  <c r="S9" i="60"/>
  <c r="S10" i="60"/>
  <c r="P5" i="60"/>
  <c r="N5" i="60"/>
  <c r="L5" i="60"/>
  <c r="J5" i="60"/>
  <c r="U5" i="60"/>
  <c r="H5" i="60"/>
  <c r="T5" i="60"/>
  <c r="F5" i="60"/>
  <c r="S5" i="60"/>
  <c r="D5" i="60"/>
  <c r="R5" i="60"/>
  <c r="B5" i="60"/>
  <c r="Q5" i="60"/>
  <c r="A5" i="60"/>
  <c r="P4" i="60"/>
  <c r="N4" i="60"/>
  <c r="L4" i="60"/>
  <c r="J4" i="60"/>
  <c r="U4" i="60"/>
  <c r="H4" i="60"/>
  <c r="T4" i="60"/>
  <c r="F4" i="60"/>
  <c r="S4" i="60"/>
  <c r="D4" i="60"/>
  <c r="R4" i="60"/>
  <c r="B4" i="60"/>
  <c r="Q4" i="60"/>
  <c r="A4" i="60"/>
  <c r="E85" i="59"/>
  <c r="C85" i="59"/>
  <c r="I85" i="59"/>
  <c r="A85" i="59"/>
  <c r="H85" i="59"/>
  <c r="E84" i="59"/>
  <c r="C84" i="59"/>
  <c r="A84" i="59"/>
  <c r="F84" i="59"/>
  <c r="E83" i="59"/>
  <c r="C83" i="59"/>
  <c r="I83" i="59"/>
  <c r="A83" i="59"/>
  <c r="J83" i="59"/>
  <c r="E80" i="59"/>
  <c r="C80" i="59"/>
  <c r="K80" i="59"/>
  <c r="A80" i="59"/>
  <c r="H80" i="59"/>
  <c r="E79" i="59"/>
  <c r="C79" i="59"/>
  <c r="I79" i="59"/>
  <c r="A79" i="59"/>
  <c r="F79" i="59"/>
  <c r="E78" i="59"/>
  <c r="C78" i="59"/>
  <c r="A78" i="59"/>
  <c r="F78" i="59"/>
  <c r="E77" i="59"/>
  <c r="C77" i="59"/>
  <c r="G77" i="59"/>
  <c r="A77" i="59"/>
  <c r="J77" i="59"/>
  <c r="E76" i="59"/>
  <c r="C76" i="59"/>
  <c r="K76" i="59"/>
  <c r="A76" i="59"/>
  <c r="E75" i="59"/>
  <c r="C75" i="59"/>
  <c r="I75" i="59"/>
  <c r="A75" i="59"/>
  <c r="F75" i="59"/>
  <c r="E74" i="59"/>
  <c r="C74" i="59"/>
  <c r="G74" i="59"/>
  <c r="A74" i="59"/>
  <c r="H74" i="59"/>
  <c r="E71" i="59"/>
  <c r="C71" i="59"/>
  <c r="K71" i="59"/>
  <c r="A71" i="59"/>
  <c r="E70" i="59"/>
  <c r="C70" i="59"/>
  <c r="I70" i="59"/>
  <c r="A70" i="59"/>
  <c r="F70" i="59"/>
  <c r="E69" i="59"/>
  <c r="C69" i="59"/>
  <c r="G69" i="59"/>
  <c r="A69" i="59"/>
  <c r="H69" i="59"/>
  <c r="E66" i="59"/>
  <c r="C66" i="59"/>
  <c r="I66" i="59"/>
  <c r="A66" i="59"/>
  <c r="H66" i="59"/>
  <c r="E65" i="59"/>
  <c r="C65" i="59"/>
  <c r="I65" i="59"/>
  <c r="A65" i="59"/>
  <c r="F65" i="59"/>
  <c r="E64" i="59"/>
  <c r="C64" i="59"/>
  <c r="G64" i="59"/>
  <c r="A64" i="59"/>
  <c r="J64" i="59"/>
  <c r="E63" i="59"/>
  <c r="C63" i="59"/>
  <c r="G63" i="59"/>
  <c r="A63" i="59"/>
  <c r="H63" i="59"/>
  <c r="E62" i="59"/>
  <c r="C62" i="59"/>
  <c r="I62" i="59"/>
  <c r="A62" i="59"/>
  <c r="H62" i="59"/>
  <c r="E61" i="59"/>
  <c r="C61" i="59"/>
  <c r="G61" i="59"/>
  <c r="A61" i="59"/>
  <c r="F61" i="59"/>
  <c r="E60" i="59"/>
  <c r="C60" i="59"/>
  <c r="K60" i="59"/>
  <c r="A60" i="59"/>
  <c r="H60" i="59"/>
  <c r="E57" i="59"/>
  <c r="C57" i="59"/>
  <c r="A57" i="59"/>
  <c r="H57" i="59"/>
  <c r="E56" i="59"/>
  <c r="C56" i="59"/>
  <c r="I56" i="59"/>
  <c r="A56" i="59"/>
  <c r="E55" i="59"/>
  <c r="C55" i="59"/>
  <c r="K55" i="59"/>
  <c r="A55" i="59"/>
  <c r="H55" i="59"/>
  <c r="E52" i="59"/>
  <c r="C52" i="59"/>
  <c r="G52" i="59"/>
  <c r="A52" i="59"/>
  <c r="E51" i="59"/>
  <c r="C51" i="59"/>
  <c r="I51" i="59"/>
  <c r="A51" i="59"/>
  <c r="E50" i="59"/>
  <c r="C50" i="59"/>
  <c r="A50" i="59"/>
  <c r="F50" i="59"/>
  <c r="E49" i="59"/>
  <c r="C49" i="59"/>
  <c r="I49" i="59"/>
  <c r="A49" i="59"/>
  <c r="E48" i="59"/>
  <c r="C48" i="59"/>
  <c r="G48" i="59"/>
  <c r="A48" i="59"/>
  <c r="H48" i="59"/>
  <c r="E47" i="59"/>
  <c r="C47" i="59"/>
  <c r="I47" i="59"/>
  <c r="A47" i="59"/>
  <c r="H47" i="59"/>
  <c r="E46" i="59"/>
  <c r="C46" i="59"/>
  <c r="A46" i="59"/>
  <c r="H46" i="59"/>
  <c r="E43" i="59"/>
  <c r="C43" i="59"/>
  <c r="I43" i="59"/>
  <c r="A43" i="59"/>
  <c r="J43" i="59"/>
  <c r="E42" i="59"/>
  <c r="C42" i="59"/>
  <c r="I42" i="59"/>
  <c r="A42" i="59"/>
  <c r="H42" i="59"/>
  <c r="E41" i="59"/>
  <c r="C41" i="59"/>
  <c r="G41" i="59"/>
  <c r="A41" i="59"/>
  <c r="H41" i="59"/>
  <c r="E38" i="59"/>
  <c r="C38" i="59"/>
  <c r="A38" i="59"/>
  <c r="E37" i="59"/>
  <c r="C37" i="59"/>
  <c r="I37" i="59"/>
  <c r="A37" i="59"/>
  <c r="E36" i="59"/>
  <c r="C36" i="59"/>
  <c r="G36" i="59"/>
  <c r="A36" i="59"/>
  <c r="H36" i="59"/>
  <c r="E35" i="59"/>
  <c r="C35" i="59"/>
  <c r="K35" i="59"/>
  <c r="A35" i="59"/>
  <c r="H35" i="59"/>
  <c r="E34" i="59"/>
  <c r="C34" i="59"/>
  <c r="A34" i="59"/>
  <c r="F34" i="59"/>
  <c r="E33" i="59"/>
  <c r="C33" i="59"/>
  <c r="I33" i="59"/>
  <c r="A33" i="59"/>
  <c r="E32" i="59"/>
  <c r="C32" i="59"/>
  <c r="I32" i="59"/>
  <c r="A32" i="59"/>
  <c r="H32" i="59"/>
  <c r="E29" i="59"/>
  <c r="C29" i="59"/>
  <c r="I29" i="59"/>
  <c r="A29" i="59"/>
  <c r="F29" i="59"/>
  <c r="E28" i="59"/>
  <c r="C28" i="59"/>
  <c r="A28" i="59"/>
  <c r="E27" i="59"/>
  <c r="C27" i="59"/>
  <c r="A27" i="59"/>
  <c r="H27" i="59"/>
  <c r="E24" i="59"/>
  <c r="C24" i="59"/>
  <c r="G24" i="59"/>
  <c r="A24" i="59"/>
  <c r="H24" i="59"/>
  <c r="E23" i="59"/>
  <c r="C23" i="59"/>
  <c r="A23" i="59"/>
  <c r="E22" i="59"/>
  <c r="C22" i="59"/>
  <c r="A22" i="59"/>
  <c r="E21" i="59"/>
  <c r="C21" i="59"/>
  <c r="A21" i="59"/>
  <c r="E20" i="59"/>
  <c r="C20" i="59"/>
  <c r="G20" i="59"/>
  <c r="A20" i="59"/>
  <c r="E19" i="59"/>
  <c r="C19" i="59"/>
  <c r="A19" i="59"/>
  <c r="H19" i="59"/>
  <c r="E18" i="59"/>
  <c r="C18" i="59"/>
  <c r="A18" i="59"/>
  <c r="H18" i="59"/>
  <c r="I74" i="59"/>
  <c r="K74" i="59"/>
  <c r="G75" i="59"/>
  <c r="F76" i="59"/>
  <c r="H77" i="59"/>
  <c r="I77" i="59"/>
  <c r="K77" i="59"/>
  <c r="H78" i="59"/>
  <c r="I78" i="59"/>
  <c r="G78" i="59"/>
  <c r="J78" i="59"/>
  <c r="G79" i="59"/>
  <c r="I80" i="59"/>
  <c r="H83" i="59"/>
  <c r="I84" i="59"/>
  <c r="G84" i="59"/>
  <c r="K84" i="59"/>
  <c r="G85" i="59"/>
  <c r="J85" i="59"/>
  <c r="K85" i="59"/>
  <c r="G62" i="59"/>
  <c r="K63" i="59"/>
  <c r="G66" i="59"/>
  <c r="K66" i="59"/>
  <c r="I69" i="59"/>
  <c r="G70" i="59"/>
  <c r="H70" i="59"/>
  <c r="F71" i="59"/>
  <c r="I71" i="59"/>
  <c r="G71" i="59"/>
  <c r="I46" i="59"/>
  <c r="K46" i="59"/>
  <c r="H49" i="59"/>
  <c r="K49" i="59"/>
  <c r="J49" i="59"/>
  <c r="H50" i="59"/>
  <c r="I50" i="59"/>
  <c r="G50" i="59"/>
  <c r="J50" i="59"/>
  <c r="H51" i="59"/>
  <c r="H52" i="59"/>
  <c r="I55" i="59"/>
  <c r="H56" i="59"/>
  <c r="F56" i="59"/>
  <c r="G56" i="59"/>
  <c r="F57" i="59"/>
  <c r="I57" i="59"/>
  <c r="F33" i="59"/>
  <c r="K34" i="59"/>
  <c r="I34" i="59"/>
  <c r="I36" i="59"/>
  <c r="F36" i="59"/>
  <c r="H37" i="59"/>
  <c r="H38" i="59"/>
  <c r="G38" i="59"/>
  <c r="F42" i="59"/>
  <c r="I18" i="59"/>
  <c r="I19" i="59"/>
  <c r="H20" i="59"/>
  <c r="H21" i="59"/>
  <c r="K21" i="59"/>
  <c r="G21" i="59"/>
  <c r="H22" i="59"/>
  <c r="I22" i="59"/>
  <c r="F23" i="59"/>
  <c r="I23" i="59"/>
  <c r="K27" i="59"/>
  <c r="H28" i="59"/>
  <c r="I28" i="59"/>
  <c r="E14" i="59"/>
  <c r="C14" i="59"/>
  <c r="K14" i="59"/>
  <c r="A14" i="59"/>
  <c r="J14" i="59"/>
  <c r="E13" i="59"/>
  <c r="C13" i="59"/>
  <c r="K13" i="59"/>
  <c r="A13" i="59"/>
  <c r="J13" i="59"/>
  <c r="E12" i="59"/>
  <c r="C12" i="59"/>
  <c r="I12" i="59"/>
  <c r="A12" i="59"/>
  <c r="J12" i="59"/>
  <c r="E9" i="59"/>
  <c r="C9" i="59"/>
  <c r="I9" i="59"/>
  <c r="A9" i="59"/>
  <c r="J9" i="59"/>
  <c r="E8" i="59"/>
  <c r="C8" i="59"/>
  <c r="K8" i="59"/>
  <c r="A8" i="59"/>
  <c r="H8" i="59"/>
  <c r="E7" i="59"/>
  <c r="C7" i="59"/>
  <c r="K7" i="59"/>
  <c r="A7" i="59"/>
  <c r="J7" i="59"/>
  <c r="E6" i="59"/>
  <c r="C6" i="59"/>
  <c r="G6" i="59"/>
  <c r="A6" i="59"/>
  <c r="J6" i="59"/>
  <c r="E5" i="59"/>
  <c r="C5" i="59"/>
  <c r="K5" i="59"/>
  <c r="A5" i="59"/>
  <c r="J5" i="59"/>
  <c r="E4" i="59"/>
  <c r="C4" i="59"/>
  <c r="K4" i="59"/>
  <c r="A4" i="59"/>
  <c r="J4" i="59"/>
  <c r="E3" i="59"/>
  <c r="C3" i="59"/>
  <c r="K3" i="59"/>
  <c r="A3" i="59"/>
  <c r="J3" i="59"/>
  <c r="E143" i="58"/>
  <c r="A143" i="58"/>
  <c r="H143" i="58"/>
  <c r="E142" i="58"/>
  <c r="A142" i="58"/>
  <c r="H142" i="58"/>
  <c r="E141" i="58"/>
  <c r="A141" i="58"/>
  <c r="J141" i="58"/>
  <c r="E140" i="58"/>
  <c r="A140" i="58"/>
  <c r="F140" i="58"/>
  <c r="E139" i="58"/>
  <c r="A139" i="58"/>
  <c r="H139" i="58"/>
  <c r="E138" i="58"/>
  <c r="A138" i="58"/>
  <c r="H138" i="58"/>
  <c r="E137" i="58"/>
  <c r="A137" i="58"/>
  <c r="J137" i="58"/>
  <c r="E136" i="58"/>
  <c r="A136" i="58"/>
  <c r="J136" i="58"/>
  <c r="E135" i="58"/>
  <c r="A135" i="58"/>
  <c r="H135" i="58"/>
  <c r="E134" i="58"/>
  <c r="A134" i="58"/>
  <c r="J134" i="58"/>
  <c r="E133" i="58"/>
  <c r="A133" i="58"/>
  <c r="J133" i="58"/>
  <c r="E132" i="58"/>
  <c r="A132" i="58"/>
  <c r="F132" i="58"/>
  <c r="E131" i="58"/>
  <c r="A131" i="58"/>
  <c r="H131" i="58"/>
  <c r="E130" i="58"/>
  <c r="A130" i="58"/>
  <c r="H130" i="58"/>
  <c r="E129" i="58"/>
  <c r="A129" i="58"/>
  <c r="J129" i="58"/>
  <c r="E128" i="58"/>
  <c r="A128" i="58"/>
  <c r="J128" i="58"/>
  <c r="H129" i="58"/>
  <c r="J131" i="58"/>
  <c r="H132" i="58"/>
  <c r="H133" i="58"/>
  <c r="J135" i="58"/>
  <c r="H137" i="58"/>
  <c r="J139" i="58"/>
  <c r="H140" i="58"/>
  <c r="F141" i="58"/>
  <c r="H141" i="58"/>
  <c r="F142" i="58"/>
  <c r="J143" i="58"/>
  <c r="F143" i="58"/>
  <c r="E126" i="58"/>
  <c r="A126" i="58"/>
  <c r="H126" i="58"/>
  <c r="E125" i="58"/>
  <c r="A125" i="58"/>
  <c r="H125" i="58"/>
  <c r="E124" i="58"/>
  <c r="A124" i="58"/>
  <c r="J124" i="58"/>
  <c r="E123" i="58"/>
  <c r="A123" i="58"/>
  <c r="F123" i="58"/>
  <c r="E122" i="58"/>
  <c r="A122" i="58"/>
  <c r="F122" i="58"/>
  <c r="E121" i="58"/>
  <c r="A121" i="58"/>
  <c r="F121" i="58"/>
  <c r="E120" i="58"/>
  <c r="A120" i="58"/>
  <c r="F120" i="58"/>
  <c r="E119" i="58"/>
  <c r="A119" i="58"/>
  <c r="F119" i="58"/>
  <c r="E118" i="58"/>
  <c r="A118" i="58"/>
  <c r="J118" i="58"/>
  <c r="E117" i="58"/>
  <c r="A117" i="58"/>
  <c r="J117" i="58"/>
  <c r="E116" i="58"/>
  <c r="A116" i="58"/>
  <c r="H116" i="58"/>
  <c r="E115" i="58"/>
  <c r="A115" i="58"/>
  <c r="H115" i="58"/>
  <c r="E114" i="58"/>
  <c r="A114" i="58"/>
  <c r="J114" i="58"/>
  <c r="E113" i="58"/>
  <c r="A113" i="58"/>
  <c r="H113" i="58"/>
  <c r="E112" i="58"/>
  <c r="A112" i="58"/>
  <c r="J112" i="58"/>
  <c r="E111" i="58"/>
  <c r="A111" i="58"/>
  <c r="F111" i="58"/>
  <c r="E109" i="58"/>
  <c r="A109" i="58"/>
  <c r="J109" i="58"/>
  <c r="E108" i="58"/>
  <c r="A108" i="58"/>
  <c r="H108" i="58"/>
  <c r="E107" i="58"/>
  <c r="A107" i="58"/>
  <c r="J107" i="58"/>
  <c r="E106" i="58"/>
  <c r="A106" i="58"/>
  <c r="F106" i="58"/>
  <c r="E105" i="58"/>
  <c r="A105" i="58"/>
  <c r="J105" i="58"/>
  <c r="E104" i="58"/>
  <c r="A104" i="58"/>
  <c r="F104" i="58"/>
  <c r="E103" i="58"/>
  <c r="A103" i="58"/>
  <c r="H103" i="58"/>
  <c r="E102" i="58"/>
  <c r="A102" i="58"/>
  <c r="J102" i="58"/>
  <c r="E101" i="58"/>
  <c r="A101" i="58"/>
  <c r="H101" i="58"/>
  <c r="E100" i="58"/>
  <c r="A100" i="58"/>
  <c r="H100" i="58"/>
  <c r="E99" i="58"/>
  <c r="A99" i="58"/>
  <c r="J99" i="58"/>
  <c r="E98" i="58"/>
  <c r="A98" i="58"/>
  <c r="F98" i="58"/>
  <c r="E97" i="58"/>
  <c r="A97" i="58"/>
  <c r="J97" i="58"/>
  <c r="E96" i="58"/>
  <c r="A96" i="58"/>
  <c r="J96" i="58"/>
  <c r="E95" i="58"/>
  <c r="A95" i="58"/>
  <c r="H95" i="58"/>
  <c r="E94" i="58"/>
  <c r="A94" i="58"/>
  <c r="J94" i="58"/>
  <c r="E91" i="58"/>
  <c r="A91" i="58"/>
  <c r="J91" i="58"/>
  <c r="E90" i="58"/>
  <c r="A90" i="58"/>
  <c r="J90" i="58"/>
  <c r="E89" i="58"/>
  <c r="A89" i="58"/>
  <c r="J89" i="58"/>
  <c r="E88" i="58"/>
  <c r="A88" i="58"/>
  <c r="H88" i="58"/>
  <c r="E87" i="58"/>
  <c r="A87" i="58"/>
  <c r="F87" i="58"/>
  <c r="E86" i="58"/>
  <c r="A86" i="58"/>
  <c r="H86" i="58"/>
  <c r="E85" i="58"/>
  <c r="A85" i="58"/>
  <c r="J85" i="58"/>
  <c r="E84" i="58"/>
  <c r="A84" i="58"/>
  <c r="F84" i="58"/>
  <c r="E83" i="58"/>
  <c r="A83" i="58"/>
  <c r="F83" i="58"/>
  <c r="E82" i="58"/>
  <c r="A82" i="58"/>
  <c r="H82" i="58"/>
  <c r="E81" i="58"/>
  <c r="A81" i="58"/>
  <c r="F81" i="58"/>
  <c r="E80" i="58"/>
  <c r="A80" i="58"/>
  <c r="F80" i="58"/>
  <c r="E79" i="58"/>
  <c r="A79" i="58"/>
  <c r="J79" i="58"/>
  <c r="E78" i="58"/>
  <c r="A78" i="58"/>
  <c r="J78" i="58"/>
  <c r="E77" i="58"/>
  <c r="A77" i="58"/>
  <c r="F77" i="58"/>
  <c r="E76" i="58"/>
  <c r="A76" i="58"/>
  <c r="F76" i="58"/>
  <c r="E73" i="58"/>
  <c r="A73" i="58"/>
  <c r="J73" i="58"/>
  <c r="E72" i="58"/>
  <c r="A72" i="58"/>
  <c r="E71" i="58"/>
  <c r="A71" i="58"/>
  <c r="J71" i="58"/>
  <c r="E70" i="58"/>
  <c r="A70" i="58"/>
  <c r="F70" i="58"/>
  <c r="E69" i="58"/>
  <c r="A69" i="58"/>
  <c r="J69" i="58"/>
  <c r="E68" i="58"/>
  <c r="A68" i="58"/>
  <c r="E67" i="58"/>
  <c r="A67" i="58"/>
  <c r="E66" i="58"/>
  <c r="A66" i="58"/>
  <c r="J66" i="58"/>
  <c r="E65" i="58"/>
  <c r="A65" i="58"/>
  <c r="J65" i="58"/>
  <c r="E64" i="58"/>
  <c r="A64" i="58"/>
  <c r="F64" i="58"/>
  <c r="E63" i="58"/>
  <c r="A63" i="58"/>
  <c r="E62" i="58"/>
  <c r="A62" i="58"/>
  <c r="F62" i="58"/>
  <c r="E61" i="58"/>
  <c r="A61" i="58"/>
  <c r="H61" i="58"/>
  <c r="E60" i="58"/>
  <c r="A60" i="58"/>
  <c r="J60" i="58"/>
  <c r="E59" i="58"/>
  <c r="A59" i="58"/>
  <c r="H59" i="58"/>
  <c r="E58" i="58"/>
  <c r="A58" i="58"/>
  <c r="F58" i="58"/>
  <c r="E55" i="58"/>
  <c r="A55" i="58"/>
  <c r="J55" i="58"/>
  <c r="E54" i="58"/>
  <c r="A54" i="58"/>
  <c r="F54" i="58"/>
  <c r="E53" i="58"/>
  <c r="A53" i="58"/>
  <c r="J53" i="58"/>
  <c r="E52" i="58"/>
  <c r="A52" i="58"/>
  <c r="E51" i="58"/>
  <c r="A51" i="58"/>
  <c r="H51" i="58"/>
  <c r="E50" i="58"/>
  <c r="A50" i="58"/>
  <c r="F50" i="58"/>
  <c r="E49" i="58"/>
  <c r="A49" i="58"/>
  <c r="J49" i="58"/>
  <c r="E48" i="58"/>
  <c r="A48" i="58"/>
  <c r="F48" i="58"/>
  <c r="E47" i="58"/>
  <c r="A47" i="58"/>
  <c r="J47" i="58"/>
  <c r="E46" i="58"/>
  <c r="A46" i="58"/>
  <c r="F46" i="58"/>
  <c r="E45" i="58"/>
  <c r="A45" i="58"/>
  <c r="J45" i="58"/>
  <c r="E44" i="58"/>
  <c r="A44" i="58"/>
  <c r="F44" i="58"/>
  <c r="E43" i="58"/>
  <c r="A43" i="58"/>
  <c r="J43" i="58"/>
  <c r="E42" i="58"/>
  <c r="A42" i="58"/>
  <c r="F42" i="58"/>
  <c r="E41" i="58"/>
  <c r="A41" i="58"/>
  <c r="J41" i="58"/>
  <c r="E40" i="58"/>
  <c r="A40" i="58"/>
  <c r="E37" i="58"/>
  <c r="A37" i="58"/>
  <c r="E36" i="58"/>
  <c r="A36" i="58"/>
  <c r="E35" i="58"/>
  <c r="A35" i="58"/>
  <c r="J35" i="58"/>
  <c r="E34" i="58"/>
  <c r="A34" i="58"/>
  <c r="F34" i="58"/>
  <c r="E33" i="58"/>
  <c r="A33" i="58"/>
  <c r="J33" i="58"/>
  <c r="E32" i="58"/>
  <c r="A32" i="58"/>
  <c r="F32" i="58"/>
  <c r="E31" i="58"/>
  <c r="A31" i="58"/>
  <c r="J31" i="58"/>
  <c r="E30" i="58"/>
  <c r="A30" i="58"/>
  <c r="F30" i="58"/>
  <c r="E29" i="58"/>
  <c r="A29" i="58"/>
  <c r="J29" i="58"/>
  <c r="E28" i="58"/>
  <c r="A28" i="58"/>
  <c r="J28" i="58"/>
  <c r="E27" i="58"/>
  <c r="A27" i="58"/>
  <c r="J27" i="58"/>
  <c r="E26" i="58"/>
  <c r="A26" i="58"/>
  <c r="F26" i="58"/>
  <c r="E25" i="58"/>
  <c r="A25" i="58"/>
  <c r="J25" i="58"/>
  <c r="E24" i="58"/>
  <c r="A24" i="58"/>
  <c r="F24" i="58"/>
  <c r="E23" i="58"/>
  <c r="A23" i="58"/>
  <c r="J23" i="58"/>
  <c r="E22" i="58"/>
  <c r="A22" i="58"/>
  <c r="F22" i="58"/>
  <c r="H114" i="58"/>
  <c r="J116" i="58"/>
  <c r="H118" i="58"/>
  <c r="H119" i="58"/>
  <c r="H120" i="58"/>
  <c r="H121" i="58"/>
  <c r="J121" i="58"/>
  <c r="H122" i="58"/>
  <c r="H123" i="58"/>
  <c r="J123" i="58"/>
  <c r="H124" i="58"/>
  <c r="F125" i="58"/>
  <c r="J125" i="58"/>
  <c r="F126" i="58"/>
  <c r="H96" i="58"/>
  <c r="J100" i="58"/>
  <c r="F101" i="58"/>
  <c r="H104" i="58"/>
  <c r="F105" i="58"/>
  <c r="J106" i="58"/>
  <c r="F108" i="58"/>
  <c r="J108" i="58"/>
  <c r="H109" i="58"/>
  <c r="J80" i="58"/>
  <c r="H80" i="58"/>
  <c r="H81" i="58"/>
  <c r="F85" i="58"/>
  <c r="F86" i="58"/>
  <c r="J87" i="58"/>
  <c r="J88" i="58"/>
  <c r="F90" i="58"/>
  <c r="H90" i="58"/>
  <c r="J58" i="58"/>
  <c r="J59" i="58"/>
  <c r="F60" i="58"/>
  <c r="J62" i="58"/>
  <c r="J63" i="58"/>
  <c r="F66" i="58"/>
  <c r="J67" i="58"/>
  <c r="F68" i="58"/>
  <c r="F72" i="58"/>
  <c r="F40" i="58"/>
  <c r="J51" i="58"/>
  <c r="F52" i="58"/>
  <c r="F28" i="58"/>
  <c r="H29" i="58"/>
  <c r="F36" i="58"/>
  <c r="J37" i="58"/>
  <c r="E19" i="58"/>
  <c r="A19" i="58"/>
  <c r="J19" i="58"/>
  <c r="E18" i="58"/>
  <c r="A18" i="58"/>
  <c r="H18" i="58"/>
  <c r="E17" i="58"/>
  <c r="A17" i="58"/>
  <c r="J17" i="58"/>
  <c r="E16" i="58"/>
  <c r="A16" i="58"/>
  <c r="H16" i="58"/>
  <c r="E15" i="58"/>
  <c r="A15" i="58"/>
  <c r="H15" i="58"/>
  <c r="E14" i="58"/>
  <c r="A14" i="58"/>
  <c r="H14" i="58"/>
  <c r="E13" i="58"/>
  <c r="A13" i="58"/>
  <c r="H13" i="58"/>
  <c r="E12" i="58"/>
  <c r="A12" i="58"/>
  <c r="H12" i="58"/>
  <c r="E11" i="58"/>
  <c r="A11" i="58"/>
  <c r="H11" i="58"/>
  <c r="E10" i="58"/>
  <c r="A10" i="58"/>
  <c r="H10" i="58"/>
  <c r="E9" i="58"/>
  <c r="A9" i="58"/>
  <c r="H9" i="58"/>
  <c r="E8" i="58"/>
  <c r="A8" i="58"/>
  <c r="H8" i="58"/>
  <c r="E7" i="58"/>
  <c r="A7" i="58"/>
  <c r="H7" i="58"/>
  <c r="E6" i="58"/>
  <c r="A6" i="58"/>
  <c r="H6" i="58"/>
  <c r="E5" i="58"/>
  <c r="A5" i="58"/>
  <c r="H5" i="58"/>
  <c r="E4" i="58"/>
  <c r="A4" i="58"/>
  <c r="H4" i="58" s="1"/>
  <c r="J142" i="58"/>
  <c r="J140" i="58"/>
  <c r="F138" i="58"/>
  <c r="F136" i="58"/>
  <c r="J132" i="58"/>
  <c r="F130" i="58"/>
  <c r="F128" i="58"/>
  <c r="J47" i="59"/>
  <c r="J79" i="59"/>
  <c r="G76" i="59"/>
  <c r="H43" i="58"/>
  <c r="J70" i="58"/>
  <c r="F91" i="58"/>
  <c r="F89" i="58"/>
  <c r="J86" i="58"/>
  <c r="J82" i="58"/>
  <c r="F78" i="58"/>
  <c r="H107" i="58"/>
  <c r="J103" i="58"/>
  <c r="J98" i="58"/>
  <c r="J120" i="58"/>
  <c r="F116" i="58"/>
  <c r="H136" i="58"/>
  <c r="H128" i="58"/>
  <c r="G49" i="59"/>
  <c r="J70" i="59"/>
  <c r="F63" i="59"/>
  <c r="I60" i="59"/>
  <c r="G83" i="59"/>
  <c r="H79" i="59"/>
  <c r="G42" i="59"/>
  <c r="J61" i="58"/>
  <c r="H87" i="58"/>
  <c r="H99" i="58"/>
  <c r="J126" i="58"/>
  <c r="F124" i="58"/>
  <c r="J122" i="58"/>
  <c r="F118" i="58"/>
  <c r="F134" i="58"/>
  <c r="I48" i="59"/>
  <c r="K65" i="59"/>
  <c r="I61" i="59"/>
  <c r="G80" i="59"/>
  <c r="H75" i="59"/>
  <c r="H84" i="59"/>
  <c r="I64" i="59"/>
  <c r="H61" i="59"/>
  <c r="J69" i="59"/>
  <c r="K83" i="59"/>
  <c r="I76" i="59"/>
  <c r="H64" i="59"/>
  <c r="K69" i="59"/>
  <c r="I41" i="59"/>
  <c r="H43" i="59"/>
  <c r="K48" i="59"/>
  <c r="G47" i="59"/>
  <c r="K41" i="59"/>
  <c r="K79" i="59"/>
  <c r="J75" i="59"/>
  <c r="J63" i="59"/>
  <c r="J61" i="59"/>
  <c r="J22" i="59"/>
  <c r="H33" i="59"/>
  <c r="J57" i="59"/>
  <c r="J51" i="59"/>
  <c r="F69" i="59"/>
  <c r="F64" i="59"/>
  <c r="I63" i="59"/>
  <c r="K62" i="59"/>
  <c r="F85" i="59"/>
  <c r="F77" i="59"/>
  <c r="H76" i="59"/>
  <c r="F74" i="59"/>
  <c r="K32" i="59"/>
  <c r="K52" i="59"/>
  <c r="G46" i="59"/>
  <c r="G60" i="59"/>
  <c r="J74" i="59"/>
  <c r="J19" i="59"/>
  <c r="G28" i="59"/>
  <c r="F21" i="59"/>
  <c r="G19" i="59"/>
  <c r="J37" i="59"/>
  <c r="J33" i="59"/>
  <c r="K56" i="59"/>
  <c r="J55" i="59"/>
  <c r="F49" i="59"/>
  <c r="F47" i="59"/>
  <c r="G65" i="59"/>
  <c r="J84" i="59"/>
  <c r="F83" i="59"/>
  <c r="K78" i="59"/>
  <c r="K75" i="59"/>
  <c r="J28" i="59"/>
  <c r="I35" i="59"/>
  <c r="K57" i="59"/>
  <c r="K51" i="59"/>
  <c r="H71" i="59"/>
  <c r="H65" i="59"/>
  <c r="F60" i="59"/>
  <c r="J80" i="59"/>
  <c r="F80" i="59"/>
  <c r="J76" i="59"/>
  <c r="K24" i="59"/>
  <c r="I24" i="59"/>
  <c r="I52" i="59"/>
  <c r="G51" i="59"/>
  <c r="J60" i="59"/>
  <c r="K29" i="59"/>
  <c r="G37" i="59"/>
  <c r="G32" i="59"/>
  <c r="I27" i="59"/>
  <c r="J21" i="59"/>
  <c r="I20" i="59"/>
  <c r="F19" i="59"/>
  <c r="J41" i="59"/>
  <c r="K38" i="59"/>
  <c r="J35" i="59"/>
  <c r="G34" i="59"/>
  <c r="G33" i="59"/>
  <c r="G57" i="59"/>
  <c r="G55" i="59"/>
  <c r="K70" i="59"/>
  <c r="K64" i="59"/>
  <c r="K61" i="59"/>
  <c r="G22" i="59"/>
  <c r="K42" i="59"/>
  <c r="K37" i="59"/>
  <c r="F46" i="59"/>
  <c r="J66" i="59"/>
  <c r="F66" i="59"/>
  <c r="J62" i="59"/>
  <c r="F62" i="59"/>
  <c r="F51" i="59"/>
  <c r="G43" i="59"/>
  <c r="I38" i="59"/>
  <c r="G35" i="59"/>
  <c r="J46" i="59"/>
  <c r="G27" i="59"/>
  <c r="G29" i="59"/>
  <c r="F28" i="59"/>
  <c r="K23" i="59"/>
  <c r="K18" i="59"/>
  <c r="F41" i="59"/>
  <c r="F37" i="59"/>
  <c r="J56" i="59"/>
  <c r="F55" i="59"/>
  <c r="K50" i="59"/>
  <c r="K47" i="59"/>
  <c r="J71" i="59"/>
  <c r="J65" i="59"/>
  <c r="H7" i="59"/>
  <c r="F27" i="59"/>
  <c r="F22" i="59"/>
  <c r="I21" i="59"/>
  <c r="K20" i="59"/>
  <c r="K43" i="59"/>
  <c r="F43" i="59"/>
  <c r="J36" i="59"/>
  <c r="F35" i="59"/>
  <c r="H34" i="59"/>
  <c r="F32" i="59"/>
  <c r="J52" i="59"/>
  <c r="F52" i="59"/>
  <c r="J48" i="59"/>
  <c r="F48" i="59"/>
  <c r="G18" i="59"/>
  <c r="J32" i="59"/>
  <c r="J27" i="59"/>
  <c r="G23" i="59"/>
  <c r="J42" i="59"/>
  <c r="K36" i="59"/>
  <c r="K33" i="59"/>
  <c r="H3" i="59"/>
  <c r="H29" i="59"/>
  <c r="H23" i="59"/>
  <c r="F18" i="59"/>
  <c r="J38" i="59"/>
  <c r="F38" i="59"/>
  <c r="J34" i="59"/>
  <c r="J18" i="59"/>
  <c r="K28" i="59"/>
  <c r="K22" i="59"/>
  <c r="K19" i="59"/>
  <c r="I3" i="59"/>
  <c r="F5" i="59"/>
  <c r="H6" i="59"/>
  <c r="F9" i="59"/>
  <c r="H12" i="59"/>
  <c r="H5" i="59"/>
  <c r="H9" i="59"/>
  <c r="I4" i="59"/>
  <c r="I8" i="59"/>
  <c r="I13" i="59"/>
  <c r="J24" i="59"/>
  <c r="F24" i="59"/>
  <c r="J20" i="59"/>
  <c r="F20" i="59"/>
  <c r="I7" i="59"/>
  <c r="K6" i="59"/>
  <c r="J29" i="59"/>
  <c r="J23" i="59"/>
  <c r="F8" i="59"/>
  <c r="J8" i="59"/>
  <c r="G9" i="59"/>
  <c r="K9" i="59"/>
  <c r="I6" i="59"/>
  <c r="G3" i="59"/>
  <c r="H4" i="59"/>
  <c r="I5" i="59"/>
  <c r="F6" i="59"/>
  <c r="G7" i="59"/>
  <c r="F12" i="59"/>
  <c r="G13" i="59"/>
  <c r="H14" i="59"/>
  <c r="G12" i="59"/>
  <c r="K12" i="59"/>
  <c r="H13" i="59"/>
  <c r="I14" i="59"/>
  <c r="F14" i="59"/>
  <c r="F4" i="59"/>
  <c r="G5" i="59"/>
  <c r="F3" i="59"/>
  <c r="G4" i="59"/>
  <c r="F7" i="59"/>
  <c r="G8" i="59"/>
  <c r="F13" i="59"/>
  <c r="G14" i="59"/>
  <c r="J111" i="58"/>
  <c r="J119" i="58"/>
  <c r="H117" i="58"/>
  <c r="F115" i="58"/>
  <c r="H111" i="58"/>
  <c r="H112" i="58"/>
  <c r="J115" i="58"/>
  <c r="J104" i="58"/>
  <c r="F102" i="58"/>
  <c r="F100" i="58"/>
  <c r="H105" i="58"/>
  <c r="J101" i="58"/>
  <c r="J95" i="58"/>
  <c r="F94" i="58"/>
  <c r="F114" i="58"/>
  <c r="F117" i="58"/>
  <c r="F113" i="58"/>
  <c r="F109" i="58"/>
  <c r="H97" i="58"/>
  <c r="F97" i="58"/>
  <c r="F96" i="58"/>
  <c r="F88" i="58"/>
  <c r="J81" i="58"/>
  <c r="F79" i="58"/>
  <c r="H62" i="58"/>
  <c r="F139" i="58"/>
  <c r="F137" i="58"/>
  <c r="F135" i="58"/>
  <c r="F133" i="58"/>
  <c r="F131" i="58"/>
  <c r="F129" i="58"/>
  <c r="J138" i="58"/>
  <c r="J130" i="58"/>
  <c r="H134" i="58"/>
  <c r="F112" i="58"/>
  <c r="J113" i="58"/>
  <c r="F51" i="58"/>
  <c r="J50" i="58"/>
  <c r="H66" i="58"/>
  <c r="H65" i="58"/>
  <c r="J64" i="58"/>
  <c r="H63" i="58"/>
  <c r="F82" i="58"/>
  <c r="H78" i="58"/>
  <c r="H77" i="58"/>
  <c r="J76" i="58"/>
  <c r="H106" i="58"/>
  <c r="H102" i="58"/>
  <c r="H98" i="58"/>
  <c r="H94" i="58"/>
  <c r="F43" i="58"/>
  <c r="J42" i="58"/>
  <c r="H85" i="58"/>
  <c r="H84" i="58"/>
  <c r="J83" i="58"/>
  <c r="H79" i="58"/>
  <c r="F107" i="58"/>
  <c r="F103" i="58"/>
  <c r="F99" i="58"/>
  <c r="F95" i="58"/>
  <c r="H37" i="58"/>
  <c r="J36" i="58"/>
  <c r="F12" i="58"/>
  <c r="F13" i="58"/>
  <c r="H70" i="58"/>
  <c r="H69" i="58"/>
  <c r="J68" i="58"/>
  <c r="H67" i="58"/>
  <c r="H91" i="58"/>
  <c r="H83" i="58"/>
  <c r="H76" i="58"/>
  <c r="J84" i="58"/>
  <c r="J77" i="58"/>
  <c r="H55" i="58"/>
  <c r="J54" i="58"/>
  <c r="H50" i="58"/>
  <c r="H49" i="58"/>
  <c r="J48" i="58"/>
  <c r="H47" i="58"/>
  <c r="J46" i="58"/>
  <c r="H42" i="58"/>
  <c r="H41" i="58"/>
  <c r="J40" i="58"/>
  <c r="H73" i="58"/>
  <c r="J72" i="58"/>
  <c r="H71" i="58"/>
  <c r="H58" i="58"/>
  <c r="H89" i="58"/>
  <c r="F47" i="58"/>
  <c r="F73" i="58"/>
  <c r="F69" i="58"/>
  <c r="F65" i="58"/>
  <c r="F61" i="58"/>
  <c r="F37" i="58"/>
  <c r="F29" i="58"/>
  <c r="F55" i="58"/>
  <c r="H36" i="58"/>
  <c r="H35" i="58"/>
  <c r="J34" i="58"/>
  <c r="H33" i="58"/>
  <c r="J32" i="58"/>
  <c r="H28" i="58"/>
  <c r="H27" i="58"/>
  <c r="J26" i="58"/>
  <c r="H25" i="58"/>
  <c r="J24" i="58"/>
  <c r="H54" i="58"/>
  <c r="H53" i="58"/>
  <c r="J52" i="58"/>
  <c r="H46" i="58"/>
  <c r="H45" i="58"/>
  <c r="J44" i="58"/>
  <c r="H72" i="58"/>
  <c r="H68" i="58"/>
  <c r="H64" i="58"/>
  <c r="H60" i="58"/>
  <c r="F4" i="58"/>
  <c r="F5" i="58"/>
  <c r="F71" i="58"/>
  <c r="F67" i="58"/>
  <c r="F63" i="58"/>
  <c r="F59" i="58"/>
  <c r="F33" i="58"/>
  <c r="F25" i="58"/>
  <c r="H32" i="58"/>
  <c r="H31" i="58"/>
  <c r="J30" i="58"/>
  <c r="H24" i="58"/>
  <c r="H23" i="58"/>
  <c r="J22" i="58"/>
  <c r="H52" i="58"/>
  <c r="H48" i="58"/>
  <c r="H44" i="58"/>
  <c r="H40" i="58"/>
  <c r="F53" i="58"/>
  <c r="F49" i="58"/>
  <c r="F45" i="58"/>
  <c r="F41" i="58"/>
  <c r="F35" i="58"/>
  <c r="F31" i="58"/>
  <c r="F27" i="58"/>
  <c r="F23" i="58"/>
  <c r="F8" i="58"/>
  <c r="F9" i="58"/>
  <c r="F16" i="58"/>
  <c r="F17" i="58"/>
  <c r="F18" i="58"/>
  <c r="H34" i="58"/>
  <c r="H30" i="58"/>
  <c r="H26" i="58"/>
  <c r="H22" i="58"/>
  <c r="J11" i="58"/>
  <c r="J4" i="58"/>
  <c r="J8" i="58"/>
  <c r="J12" i="58"/>
  <c r="J16" i="58"/>
  <c r="J5" i="58"/>
  <c r="F6" i="58"/>
  <c r="J9" i="58"/>
  <c r="F10" i="58"/>
  <c r="J13" i="58"/>
  <c r="F14" i="58"/>
  <c r="J18" i="58"/>
  <c r="J7" i="58"/>
  <c r="J15" i="58"/>
  <c r="J6" i="58"/>
  <c r="F7" i="58"/>
  <c r="J10" i="58"/>
  <c r="F11" i="58"/>
  <c r="J14" i="58"/>
  <c r="F15" i="58"/>
  <c r="F19" i="58"/>
  <c r="H17" i="58"/>
  <c r="H19" i="58"/>
  <c r="C10" i="49"/>
  <c r="C11" i="49"/>
  <c r="F28" i="4"/>
  <c r="E28" i="4"/>
  <c r="G31" i="54"/>
  <c r="F31" i="54"/>
  <c r="E31" i="54"/>
  <c r="D31" i="54"/>
  <c r="C31" i="54"/>
  <c r="A31" i="54"/>
  <c r="G30" i="54"/>
  <c r="F30" i="54"/>
  <c r="E30" i="54"/>
  <c r="D30" i="54"/>
  <c r="C30" i="54"/>
  <c r="A30" i="54"/>
  <c r="G29" i="54"/>
  <c r="F29" i="54"/>
  <c r="E29" i="54"/>
  <c r="D29" i="54"/>
  <c r="C29" i="54"/>
  <c r="A29" i="54"/>
  <c r="G28" i="54"/>
  <c r="F28" i="54"/>
  <c r="E28" i="54"/>
  <c r="D28" i="54"/>
  <c r="C28" i="54"/>
  <c r="A28" i="54"/>
  <c r="G27" i="54"/>
  <c r="F27" i="54"/>
  <c r="E27" i="54"/>
  <c r="D27" i="54"/>
  <c r="C27" i="54"/>
  <c r="A27" i="54"/>
  <c r="G26" i="54"/>
  <c r="F26" i="54"/>
  <c r="E26" i="54"/>
  <c r="D26" i="54"/>
  <c r="C26" i="54"/>
  <c r="A26" i="54"/>
  <c r="G25" i="54"/>
  <c r="F25" i="54"/>
  <c r="G24" i="54"/>
  <c r="F24" i="54"/>
  <c r="G23" i="54"/>
  <c r="F23" i="54"/>
  <c r="G22" i="54"/>
  <c r="F22" i="54"/>
  <c r="E22" i="54"/>
  <c r="D22" i="54"/>
  <c r="C22" i="54"/>
  <c r="A22" i="54"/>
  <c r="G21" i="54"/>
  <c r="F21" i="54"/>
  <c r="E21" i="54"/>
  <c r="D21" i="54"/>
  <c r="C21" i="54"/>
  <c r="B80" i="59"/>
  <c r="A21" i="54"/>
  <c r="G20" i="54"/>
  <c r="F20" i="54"/>
  <c r="E20" i="54"/>
  <c r="D20" i="54"/>
  <c r="C20" i="54"/>
  <c r="A20" i="54"/>
  <c r="G19" i="54"/>
  <c r="F19" i="54"/>
  <c r="E19" i="54"/>
  <c r="D19" i="54"/>
  <c r="C19" i="54"/>
  <c r="B79" i="59"/>
  <c r="A19" i="54"/>
  <c r="G18" i="54"/>
  <c r="F18" i="54"/>
  <c r="E18" i="54"/>
  <c r="D18" i="54"/>
  <c r="C18" i="54"/>
  <c r="A18" i="54"/>
  <c r="G17" i="54"/>
  <c r="F17" i="54"/>
  <c r="E17" i="54"/>
  <c r="D17" i="54"/>
  <c r="C17" i="54"/>
  <c r="A17" i="54"/>
  <c r="G16" i="54"/>
  <c r="F16" i="54"/>
  <c r="E16" i="54"/>
  <c r="D16" i="54"/>
  <c r="C16" i="54"/>
  <c r="A16" i="54"/>
  <c r="G15" i="54"/>
  <c r="F15" i="54"/>
  <c r="E15" i="54"/>
  <c r="D15" i="54"/>
  <c r="C15" i="54"/>
  <c r="A15" i="54"/>
  <c r="G14" i="54"/>
  <c r="F14" i="54"/>
  <c r="E14" i="54"/>
  <c r="D14" i="54"/>
  <c r="C14" i="54"/>
  <c r="A14" i="54"/>
  <c r="G13" i="54"/>
  <c r="F13" i="54"/>
  <c r="E13" i="54"/>
  <c r="D13" i="54"/>
  <c r="C13" i="54"/>
  <c r="A13" i="54"/>
  <c r="G12" i="54"/>
  <c r="F12" i="54"/>
  <c r="E12" i="54"/>
  <c r="D12" i="54"/>
  <c r="C12" i="54"/>
  <c r="A12" i="54"/>
  <c r="G11" i="54"/>
  <c r="F11" i="54"/>
  <c r="E11" i="54"/>
  <c r="D11" i="54"/>
  <c r="C11" i="54"/>
  <c r="A11" i="54"/>
  <c r="G10" i="54"/>
  <c r="F10" i="54"/>
  <c r="E10" i="54"/>
  <c r="D10" i="54"/>
  <c r="C10" i="54"/>
  <c r="A10" i="54"/>
  <c r="G9" i="54"/>
  <c r="F9" i="54"/>
  <c r="E9" i="54"/>
  <c r="D9" i="54"/>
  <c r="C9" i="54"/>
  <c r="A9" i="54"/>
  <c r="H23" i="53"/>
  <c r="G23" i="53"/>
  <c r="F23" i="53"/>
  <c r="E23" i="53"/>
  <c r="D23" i="53"/>
  <c r="H22" i="53"/>
  <c r="G22" i="53"/>
  <c r="F22" i="53"/>
  <c r="E22" i="53"/>
  <c r="D22" i="53"/>
  <c r="H21" i="53"/>
  <c r="G21" i="53"/>
  <c r="F21" i="53"/>
  <c r="E21" i="53"/>
  <c r="D21" i="53"/>
  <c r="I25" i="60"/>
  <c r="H20" i="53"/>
  <c r="G20" i="53"/>
  <c r="F20" i="53"/>
  <c r="E20" i="53"/>
  <c r="D20" i="53"/>
  <c r="G25" i="60"/>
  <c r="H19" i="53"/>
  <c r="G19" i="53"/>
  <c r="F19" i="53"/>
  <c r="E19" i="53"/>
  <c r="D19" i="53"/>
  <c r="H18" i="53"/>
  <c r="G18" i="53"/>
  <c r="F18" i="53"/>
  <c r="E18" i="53"/>
  <c r="D18" i="53"/>
  <c r="A19" i="53"/>
  <c r="A20" i="53" s="1"/>
  <c r="A21" i="53" s="1"/>
  <c r="A22" i="53" s="1"/>
  <c r="A23" i="53" s="1"/>
  <c r="H17" i="53"/>
  <c r="G17" i="53"/>
  <c r="H16" i="53"/>
  <c r="G16" i="53"/>
  <c r="H15" i="53"/>
  <c r="G15" i="53"/>
  <c r="H14" i="53"/>
  <c r="G14" i="53"/>
  <c r="F14" i="53"/>
  <c r="E14" i="53"/>
  <c r="D14" i="53"/>
  <c r="M24" i="60"/>
  <c r="H13" i="53"/>
  <c r="G13" i="53"/>
  <c r="F13" i="53"/>
  <c r="E13" i="53"/>
  <c r="D13" i="53"/>
  <c r="K24" i="60"/>
  <c r="H12" i="53"/>
  <c r="G12" i="53"/>
  <c r="F12" i="53"/>
  <c r="E12" i="53"/>
  <c r="D12" i="53"/>
  <c r="H11" i="53"/>
  <c r="G11" i="53"/>
  <c r="F11" i="53"/>
  <c r="E11" i="53"/>
  <c r="D11" i="53"/>
  <c r="H10" i="53"/>
  <c r="G10" i="53"/>
  <c r="F10" i="53"/>
  <c r="E10" i="53"/>
  <c r="D10" i="53"/>
  <c r="E24" i="60"/>
  <c r="H9" i="53"/>
  <c r="G9" i="53"/>
  <c r="F9" i="53"/>
  <c r="E9" i="53"/>
  <c r="D9" i="53"/>
  <c r="C24" i="60"/>
  <c r="G31" i="52"/>
  <c r="F31" i="52"/>
  <c r="E31" i="52"/>
  <c r="D31" i="52"/>
  <c r="C31" i="52"/>
  <c r="A31" i="52"/>
  <c r="G30" i="52"/>
  <c r="F30" i="52"/>
  <c r="E30" i="52"/>
  <c r="D30" i="52"/>
  <c r="C30" i="52"/>
  <c r="A30" i="52"/>
  <c r="G29" i="52"/>
  <c r="F29" i="52"/>
  <c r="E29" i="52"/>
  <c r="D29" i="52"/>
  <c r="C29" i="52"/>
  <c r="A29" i="52"/>
  <c r="G28" i="52"/>
  <c r="F28" i="52"/>
  <c r="E28" i="52"/>
  <c r="D28" i="52"/>
  <c r="C28" i="52"/>
  <c r="A28" i="52"/>
  <c r="G27" i="52"/>
  <c r="F27" i="52"/>
  <c r="E27" i="52"/>
  <c r="D27" i="52"/>
  <c r="C27" i="52"/>
  <c r="A27" i="52"/>
  <c r="G26" i="52"/>
  <c r="F26" i="52"/>
  <c r="E26" i="52"/>
  <c r="D26" i="52"/>
  <c r="C26" i="52"/>
  <c r="A26" i="52"/>
  <c r="G25" i="52"/>
  <c r="F25" i="52"/>
  <c r="G24" i="52"/>
  <c r="F24" i="52"/>
  <c r="G23" i="52"/>
  <c r="F23" i="52"/>
  <c r="G22" i="52"/>
  <c r="F22" i="52"/>
  <c r="E22" i="52"/>
  <c r="D22" i="52"/>
  <c r="C22" i="52"/>
  <c r="A22" i="52"/>
  <c r="G21" i="52"/>
  <c r="F21" i="52"/>
  <c r="E21" i="52"/>
  <c r="D21" i="52"/>
  <c r="C21" i="52"/>
  <c r="A21" i="52"/>
  <c r="G20" i="52"/>
  <c r="F20" i="52"/>
  <c r="E20" i="52"/>
  <c r="D20" i="52"/>
  <c r="C20" i="52"/>
  <c r="A20" i="52"/>
  <c r="G19" i="52"/>
  <c r="F19" i="52"/>
  <c r="E19" i="52"/>
  <c r="D19" i="52"/>
  <c r="C19" i="52"/>
  <c r="A19" i="52"/>
  <c r="G18" i="52"/>
  <c r="F18" i="52"/>
  <c r="E18" i="52"/>
  <c r="D18" i="52"/>
  <c r="C18" i="52"/>
  <c r="A18" i="52"/>
  <c r="G17" i="52"/>
  <c r="F17" i="52"/>
  <c r="E17" i="52"/>
  <c r="D17" i="52"/>
  <c r="C17" i="52"/>
  <c r="A17" i="52"/>
  <c r="G16" i="52"/>
  <c r="F16" i="52"/>
  <c r="E16" i="52"/>
  <c r="D16" i="52"/>
  <c r="C16" i="52"/>
  <c r="A16" i="52"/>
  <c r="G15" i="52"/>
  <c r="F15" i="52"/>
  <c r="E15" i="52"/>
  <c r="D15" i="52"/>
  <c r="C15" i="52"/>
  <c r="A15" i="52"/>
  <c r="G14" i="52"/>
  <c r="F14" i="52"/>
  <c r="E14" i="52"/>
  <c r="D14" i="52"/>
  <c r="C14" i="52"/>
  <c r="A14" i="52"/>
  <c r="G13" i="52"/>
  <c r="F13" i="52"/>
  <c r="E13" i="52"/>
  <c r="D13" i="52"/>
  <c r="C13" i="52"/>
  <c r="A13" i="52"/>
  <c r="G12" i="52"/>
  <c r="F12" i="52"/>
  <c r="E12" i="52"/>
  <c r="D12" i="52"/>
  <c r="C12" i="52"/>
  <c r="A12" i="52"/>
  <c r="G11" i="52"/>
  <c r="F11" i="52"/>
  <c r="E11" i="52"/>
  <c r="D11" i="52"/>
  <c r="C11" i="52"/>
  <c r="A11" i="52"/>
  <c r="G10" i="52"/>
  <c r="F10" i="52"/>
  <c r="E10" i="52"/>
  <c r="D10" i="52"/>
  <c r="C10" i="52"/>
  <c r="A10" i="52"/>
  <c r="G9" i="52"/>
  <c r="F9" i="52"/>
  <c r="E9" i="52"/>
  <c r="D9" i="52"/>
  <c r="C9" i="52"/>
  <c r="A9" i="52"/>
  <c r="G31" i="51"/>
  <c r="F31" i="51"/>
  <c r="E31" i="51"/>
  <c r="D31" i="51"/>
  <c r="C31" i="51"/>
  <c r="A31" i="51"/>
  <c r="G30" i="51"/>
  <c r="F30" i="51"/>
  <c r="E30" i="51"/>
  <c r="D30" i="51"/>
  <c r="C30" i="51"/>
  <c r="A30" i="51"/>
  <c r="G29" i="51"/>
  <c r="F29" i="51"/>
  <c r="E29" i="51"/>
  <c r="D29" i="51"/>
  <c r="C29" i="51"/>
  <c r="A29" i="51"/>
  <c r="G28" i="51"/>
  <c r="F28" i="51"/>
  <c r="E28" i="51"/>
  <c r="D28" i="51"/>
  <c r="C28" i="51"/>
  <c r="A28" i="51"/>
  <c r="G27" i="51"/>
  <c r="F27" i="51"/>
  <c r="E27" i="51"/>
  <c r="D27" i="51"/>
  <c r="C27" i="51"/>
  <c r="A27" i="51"/>
  <c r="G26" i="51"/>
  <c r="F26" i="51"/>
  <c r="E26" i="51"/>
  <c r="D26" i="51"/>
  <c r="C26" i="51"/>
  <c r="A26" i="51"/>
  <c r="G25" i="51"/>
  <c r="F25" i="51"/>
  <c r="G24" i="51"/>
  <c r="F24" i="51"/>
  <c r="G23" i="51"/>
  <c r="F23" i="51"/>
  <c r="G22" i="51"/>
  <c r="F22" i="51"/>
  <c r="E22" i="51"/>
  <c r="D22" i="51"/>
  <c r="C22" i="51"/>
  <c r="A22" i="51"/>
  <c r="G21" i="51"/>
  <c r="F21" i="51"/>
  <c r="E21" i="51"/>
  <c r="D21" i="51"/>
  <c r="C21" i="51"/>
  <c r="A21" i="51"/>
  <c r="G20" i="51"/>
  <c r="F20" i="51"/>
  <c r="E20" i="51"/>
  <c r="D20" i="51"/>
  <c r="C20" i="51"/>
  <c r="A20" i="51"/>
  <c r="G19" i="51"/>
  <c r="F19" i="51"/>
  <c r="E19" i="51"/>
  <c r="D19" i="51"/>
  <c r="C19" i="51"/>
  <c r="A19" i="51"/>
  <c r="G18" i="51"/>
  <c r="F18" i="51"/>
  <c r="E18" i="51"/>
  <c r="D18" i="51"/>
  <c r="C18" i="51"/>
  <c r="A18" i="51"/>
  <c r="G17" i="51"/>
  <c r="F17" i="51"/>
  <c r="E17" i="51"/>
  <c r="D17" i="51"/>
  <c r="C17" i="51"/>
  <c r="A17" i="51"/>
  <c r="G16" i="51"/>
  <c r="F16" i="51"/>
  <c r="E16" i="51"/>
  <c r="D16" i="51"/>
  <c r="C16" i="51"/>
  <c r="A16" i="51"/>
  <c r="G15" i="51"/>
  <c r="F15" i="51"/>
  <c r="E15" i="51"/>
  <c r="D15" i="51"/>
  <c r="C15" i="51"/>
  <c r="A15" i="51"/>
  <c r="G14" i="51"/>
  <c r="F14" i="51"/>
  <c r="E14" i="51"/>
  <c r="D14" i="51"/>
  <c r="C14" i="51"/>
  <c r="A14" i="51"/>
  <c r="G13" i="51"/>
  <c r="F13" i="51"/>
  <c r="E13" i="51"/>
  <c r="D13" i="51"/>
  <c r="C13" i="51"/>
  <c r="A13" i="51"/>
  <c r="G12" i="51"/>
  <c r="F12" i="51"/>
  <c r="E12" i="51"/>
  <c r="D12" i="51"/>
  <c r="C12" i="51"/>
  <c r="A12" i="51"/>
  <c r="G11" i="51"/>
  <c r="F11" i="51"/>
  <c r="E11" i="51"/>
  <c r="D11" i="51"/>
  <c r="C11" i="51"/>
  <c r="A11" i="51"/>
  <c r="G10" i="51"/>
  <c r="F10" i="51"/>
  <c r="E10" i="51"/>
  <c r="D10" i="51"/>
  <c r="C10" i="51"/>
  <c r="A10" i="51"/>
  <c r="G9" i="51"/>
  <c r="F9" i="51"/>
  <c r="E9" i="51"/>
  <c r="D9" i="51"/>
  <c r="C9" i="51"/>
  <c r="A9" i="51"/>
  <c r="G24" i="50"/>
  <c r="F24" i="50"/>
  <c r="E24" i="50"/>
  <c r="D24" i="50"/>
  <c r="C24" i="50"/>
  <c r="G23" i="50"/>
  <c r="F23" i="50"/>
  <c r="E23" i="50"/>
  <c r="D23" i="50"/>
  <c r="C23" i="50"/>
  <c r="G22" i="50"/>
  <c r="F22" i="50"/>
  <c r="E22" i="50"/>
  <c r="D22" i="50"/>
  <c r="C22" i="50"/>
  <c r="G21" i="50"/>
  <c r="F21" i="50"/>
  <c r="E21" i="50"/>
  <c r="D21" i="50"/>
  <c r="C21" i="50"/>
  <c r="G20" i="50"/>
  <c r="F20" i="50"/>
  <c r="E20" i="50"/>
  <c r="D20" i="50"/>
  <c r="C20" i="50"/>
  <c r="G19" i="50"/>
  <c r="F19" i="50"/>
  <c r="E19" i="50"/>
  <c r="D19" i="50"/>
  <c r="C19" i="50"/>
  <c r="G18" i="50"/>
  <c r="F18" i="50"/>
  <c r="E18" i="50"/>
  <c r="D18" i="50"/>
  <c r="C18" i="50"/>
  <c r="G17" i="50"/>
  <c r="F17" i="50"/>
  <c r="E17" i="50"/>
  <c r="D17" i="50"/>
  <c r="C17" i="50"/>
  <c r="G16" i="50"/>
  <c r="F16" i="50"/>
  <c r="E16" i="50"/>
  <c r="D16" i="50"/>
  <c r="C16" i="50"/>
  <c r="G15" i="50"/>
  <c r="F15" i="50"/>
  <c r="E15" i="50"/>
  <c r="D15" i="50"/>
  <c r="C15" i="50"/>
  <c r="B117" i="58"/>
  <c r="G14" i="50"/>
  <c r="F14" i="50"/>
  <c r="E14" i="50"/>
  <c r="D14" i="50"/>
  <c r="C14" i="50"/>
  <c r="G13" i="50"/>
  <c r="F13" i="50"/>
  <c r="E13" i="50"/>
  <c r="D13" i="50"/>
  <c r="C13" i="50"/>
  <c r="G12" i="50"/>
  <c r="F12" i="50"/>
  <c r="E12" i="50"/>
  <c r="D12" i="50"/>
  <c r="C12" i="50"/>
  <c r="G11" i="50"/>
  <c r="F11" i="50"/>
  <c r="E11" i="50"/>
  <c r="D11" i="50"/>
  <c r="C11" i="50"/>
  <c r="B113" i="58"/>
  <c r="G10" i="50"/>
  <c r="F10" i="50"/>
  <c r="E10" i="50"/>
  <c r="D10" i="50"/>
  <c r="C10" i="50"/>
  <c r="G9" i="50"/>
  <c r="F9" i="50"/>
  <c r="E9" i="50"/>
  <c r="D9" i="50"/>
  <c r="C9" i="50"/>
  <c r="G24" i="49"/>
  <c r="F24" i="49"/>
  <c r="E24" i="49"/>
  <c r="D24" i="49"/>
  <c r="C24" i="49"/>
  <c r="G23" i="49"/>
  <c r="F23" i="49"/>
  <c r="E23" i="49"/>
  <c r="D23" i="49"/>
  <c r="C23" i="49"/>
  <c r="G22" i="49"/>
  <c r="F22" i="49"/>
  <c r="E22" i="49"/>
  <c r="D22" i="49"/>
  <c r="C22" i="49"/>
  <c r="G21" i="49"/>
  <c r="F21" i="49"/>
  <c r="E21" i="49"/>
  <c r="D21" i="49"/>
  <c r="C21" i="49"/>
  <c r="G20" i="49"/>
  <c r="F20" i="49"/>
  <c r="E20" i="49"/>
  <c r="D20" i="49"/>
  <c r="C20" i="49"/>
  <c r="G19" i="49"/>
  <c r="F19" i="49"/>
  <c r="E19" i="49"/>
  <c r="D19" i="49"/>
  <c r="C19" i="49"/>
  <c r="G18" i="49"/>
  <c r="F18" i="49"/>
  <c r="E18" i="49"/>
  <c r="D18" i="49"/>
  <c r="C18" i="49"/>
  <c r="G17" i="49"/>
  <c r="F17" i="49"/>
  <c r="E17" i="49"/>
  <c r="D17" i="49"/>
  <c r="C17" i="49"/>
  <c r="G16" i="49"/>
  <c r="F16" i="49"/>
  <c r="E16" i="49"/>
  <c r="D16" i="49"/>
  <c r="C16" i="49"/>
  <c r="G15" i="49"/>
  <c r="F15" i="49"/>
  <c r="E15" i="49"/>
  <c r="D15" i="49"/>
  <c r="C15" i="49"/>
  <c r="G14" i="49"/>
  <c r="F14" i="49"/>
  <c r="E14" i="49"/>
  <c r="D14" i="49"/>
  <c r="C14" i="49"/>
  <c r="G13" i="49"/>
  <c r="F13" i="49"/>
  <c r="E13" i="49"/>
  <c r="D13" i="49"/>
  <c r="C13" i="49"/>
  <c r="G12" i="49"/>
  <c r="F12" i="49"/>
  <c r="E12" i="49"/>
  <c r="D12" i="49"/>
  <c r="C12" i="49"/>
  <c r="G11" i="49"/>
  <c r="F11" i="49"/>
  <c r="E11" i="49"/>
  <c r="D11" i="49"/>
  <c r="G10" i="49"/>
  <c r="F10" i="49"/>
  <c r="E10" i="49"/>
  <c r="D10" i="49"/>
  <c r="G9" i="49"/>
  <c r="F9" i="49"/>
  <c r="E9" i="49"/>
  <c r="D9" i="49"/>
  <c r="C9" i="49"/>
  <c r="A4" i="50"/>
  <c r="E31" i="35"/>
  <c r="D31" i="35"/>
  <c r="C31" i="35"/>
  <c r="E30" i="35"/>
  <c r="D30" i="35"/>
  <c r="C30" i="35"/>
  <c r="E29" i="35"/>
  <c r="D29" i="35"/>
  <c r="C29" i="35"/>
  <c r="D13" i="59"/>
  <c r="E28" i="35"/>
  <c r="D28" i="35"/>
  <c r="C28" i="35"/>
  <c r="E27" i="35"/>
  <c r="D27" i="35"/>
  <c r="C27" i="35"/>
  <c r="E26" i="35"/>
  <c r="D26" i="35"/>
  <c r="C26" i="35"/>
  <c r="E22" i="35"/>
  <c r="D22" i="35"/>
  <c r="C22" i="35"/>
  <c r="D9" i="59"/>
  <c r="E21" i="35"/>
  <c r="D21" i="35"/>
  <c r="C21" i="35"/>
  <c r="B9" i="59"/>
  <c r="E20" i="35"/>
  <c r="D20" i="35"/>
  <c r="C20" i="35"/>
  <c r="E19" i="35"/>
  <c r="D19" i="35"/>
  <c r="C19" i="35"/>
  <c r="E18" i="35"/>
  <c r="D18" i="35"/>
  <c r="C18" i="35"/>
  <c r="D7" i="59"/>
  <c r="E17" i="35"/>
  <c r="D17" i="35"/>
  <c r="C17" i="35"/>
  <c r="B7" i="59"/>
  <c r="E16" i="35"/>
  <c r="D16" i="35"/>
  <c r="C16" i="35"/>
  <c r="E15" i="35"/>
  <c r="D15" i="35"/>
  <c r="C15" i="35"/>
  <c r="E14" i="35"/>
  <c r="D14" i="35"/>
  <c r="C14" i="35"/>
  <c r="D5" i="59"/>
  <c r="E13" i="35"/>
  <c r="D13" i="35"/>
  <c r="C13" i="35"/>
  <c r="B5" i="59"/>
  <c r="E12" i="35"/>
  <c r="D12" i="35"/>
  <c r="C12" i="35"/>
  <c r="E11" i="35"/>
  <c r="D11" i="35"/>
  <c r="C11" i="35"/>
  <c r="E10" i="35"/>
  <c r="D10" i="35"/>
  <c r="C10" i="35"/>
  <c r="D3" i="59"/>
  <c r="E9" i="35"/>
  <c r="D9" i="35"/>
  <c r="C9" i="35"/>
  <c r="B3" i="59"/>
  <c r="F25" i="36"/>
  <c r="E25" i="36"/>
  <c r="D25" i="36"/>
  <c r="F24" i="36"/>
  <c r="E24" i="36"/>
  <c r="D24" i="36"/>
  <c r="F23" i="36"/>
  <c r="E23" i="36"/>
  <c r="D23" i="36"/>
  <c r="K5" i="60"/>
  <c r="F22" i="36"/>
  <c r="E22" i="36"/>
  <c r="D22" i="36"/>
  <c r="I5" i="60"/>
  <c r="F21" i="36"/>
  <c r="E21" i="36"/>
  <c r="D21" i="36"/>
  <c r="F20" i="36"/>
  <c r="E20" i="36"/>
  <c r="D20" i="36"/>
  <c r="F19" i="36"/>
  <c r="E19" i="36"/>
  <c r="C5" i="60"/>
  <c r="F15" i="36"/>
  <c r="E15" i="36"/>
  <c r="D15" i="36"/>
  <c r="F14" i="36"/>
  <c r="E14" i="36"/>
  <c r="D14" i="36"/>
  <c r="F13" i="36"/>
  <c r="E13" i="36"/>
  <c r="D13" i="36"/>
  <c r="F12" i="36"/>
  <c r="E12" i="36"/>
  <c r="D12" i="36"/>
  <c r="I4" i="60"/>
  <c r="F11" i="36"/>
  <c r="E11" i="36"/>
  <c r="D11" i="36"/>
  <c r="F10" i="36"/>
  <c r="E10" i="36"/>
  <c r="D10" i="36"/>
  <c r="F9" i="36"/>
  <c r="E9" i="36"/>
  <c r="E24" i="37"/>
  <c r="D24" i="37"/>
  <c r="C24" i="37"/>
  <c r="E23" i="37"/>
  <c r="D23" i="37"/>
  <c r="C23" i="37"/>
  <c r="B36" i="58"/>
  <c r="E22" i="37"/>
  <c r="D22" i="37"/>
  <c r="C22" i="37"/>
  <c r="E21" i="37"/>
  <c r="D21" i="37"/>
  <c r="C21" i="37"/>
  <c r="E20" i="37"/>
  <c r="D20" i="37"/>
  <c r="C20" i="37"/>
  <c r="E19" i="37"/>
  <c r="D19" i="37"/>
  <c r="C19" i="37"/>
  <c r="E18" i="37"/>
  <c r="D18" i="37"/>
  <c r="C18" i="37"/>
  <c r="E17" i="37"/>
  <c r="D17" i="37"/>
  <c r="C17" i="37"/>
  <c r="E16" i="37"/>
  <c r="D16" i="37"/>
  <c r="C16" i="37"/>
  <c r="E15" i="37"/>
  <c r="D15" i="37"/>
  <c r="C15" i="37"/>
  <c r="B28" i="58"/>
  <c r="E14" i="37"/>
  <c r="D14" i="37"/>
  <c r="C14" i="37"/>
  <c r="E13" i="37"/>
  <c r="D13" i="37"/>
  <c r="C13" i="37"/>
  <c r="E12" i="37"/>
  <c r="D12" i="37"/>
  <c r="C12" i="37"/>
  <c r="E11" i="37"/>
  <c r="D11" i="37"/>
  <c r="C11" i="37"/>
  <c r="E10" i="37"/>
  <c r="D10" i="37"/>
  <c r="C10" i="37"/>
  <c r="E9" i="37"/>
  <c r="D9" i="37"/>
  <c r="C9" i="37"/>
  <c r="F23" i="39"/>
  <c r="E23" i="39"/>
  <c r="D23" i="39"/>
  <c r="F22" i="39"/>
  <c r="E22" i="39"/>
  <c r="D22" i="39"/>
  <c r="F21" i="39"/>
  <c r="E21" i="39"/>
  <c r="D21" i="39"/>
  <c r="F20" i="39"/>
  <c r="E20" i="39"/>
  <c r="D20" i="39"/>
  <c r="F19" i="39"/>
  <c r="E19" i="39"/>
  <c r="D19" i="39"/>
  <c r="F18" i="39"/>
  <c r="E18" i="39"/>
  <c r="D18" i="39"/>
  <c r="F14" i="39"/>
  <c r="E14" i="39"/>
  <c r="D14" i="39"/>
  <c r="F13" i="39"/>
  <c r="E13" i="39"/>
  <c r="D13" i="39"/>
  <c r="F12" i="39"/>
  <c r="E12" i="39"/>
  <c r="D12" i="39"/>
  <c r="F11" i="39"/>
  <c r="E11" i="39"/>
  <c r="D11" i="39"/>
  <c r="F10" i="39"/>
  <c r="E10" i="39"/>
  <c r="D10" i="39"/>
  <c r="F9" i="39"/>
  <c r="E9" i="39"/>
  <c r="D9" i="39"/>
  <c r="E24" i="40"/>
  <c r="D24" i="40"/>
  <c r="C24" i="40"/>
  <c r="B55" i="58"/>
  <c r="E23" i="40"/>
  <c r="D23" i="40"/>
  <c r="C23" i="40"/>
  <c r="E22" i="40"/>
  <c r="D22" i="40"/>
  <c r="C22" i="40"/>
  <c r="E21" i="40"/>
  <c r="D21" i="40"/>
  <c r="C21" i="40"/>
  <c r="E20" i="40"/>
  <c r="D20" i="40"/>
  <c r="C20" i="40"/>
  <c r="B51" i="58"/>
  <c r="E19" i="40"/>
  <c r="D19" i="40"/>
  <c r="C19" i="40"/>
  <c r="E18" i="40"/>
  <c r="D18" i="40"/>
  <c r="C18" i="40"/>
  <c r="E17" i="40"/>
  <c r="D17" i="40"/>
  <c r="C17" i="40"/>
  <c r="E16" i="40"/>
  <c r="D16" i="40"/>
  <c r="C16" i="40"/>
  <c r="B47" i="58"/>
  <c r="E15" i="40"/>
  <c r="D15" i="40"/>
  <c r="C15" i="40"/>
  <c r="E14" i="40"/>
  <c r="D14" i="40"/>
  <c r="C14" i="40"/>
  <c r="E13" i="40"/>
  <c r="D13" i="40"/>
  <c r="C13" i="40"/>
  <c r="E12" i="40"/>
  <c r="D12" i="40"/>
  <c r="C12" i="40"/>
  <c r="B43" i="58"/>
  <c r="E11" i="40"/>
  <c r="D11" i="40"/>
  <c r="C11" i="40"/>
  <c r="E10" i="40"/>
  <c r="D10" i="40"/>
  <c r="C10" i="40"/>
  <c r="E9" i="40"/>
  <c r="D9" i="40"/>
  <c r="C9" i="40"/>
  <c r="E31" i="41"/>
  <c r="D31" i="41"/>
  <c r="C31" i="41"/>
  <c r="D57" i="59"/>
  <c r="E30" i="41"/>
  <c r="D30" i="41"/>
  <c r="C30" i="41"/>
  <c r="E29" i="41"/>
  <c r="D29" i="41"/>
  <c r="C29" i="41"/>
  <c r="E28" i="41"/>
  <c r="D28" i="41"/>
  <c r="C28" i="41"/>
  <c r="E27" i="41"/>
  <c r="D27" i="41"/>
  <c r="C27" i="41"/>
  <c r="D55" i="59"/>
  <c r="E26" i="41"/>
  <c r="D26" i="41"/>
  <c r="C26" i="41"/>
  <c r="E22" i="41"/>
  <c r="D22" i="41"/>
  <c r="C22" i="41"/>
  <c r="E21" i="41"/>
  <c r="D21" i="41"/>
  <c r="C21" i="41"/>
  <c r="E20" i="41"/>
  <c r="D20" i="41"/>
  <c r="C20" i="41"/>
  <c r="D51" i="59"/>
  <c r="E19" i="41"/>
  <c r="D19" i="41"/>
  <c r="C19" i="41"/>
  <c r="E18" i="41"/>
  <c r="D18" i="41"/>
  <c r="C18" i="41"/>
  <c r="E17" i="41"/>
  <c r="D17" i="41"/>
  <c r="C17" i="41"/>
  <c r="E16" i="41"/>
  <c r="D16" i="41"/>
  <c r="C16" i="41"/>
  <c r="D49" i="59"/>
  <c r="E15" i="41"/>
  <c r="D15" i="41"/>
  <c r="C15" i="41"/>
  <c r="E14" i="41"/>
  <c r="D14" i="41"/>
  <c r="C14" i="41"/>
  <c r="E13" i="41"/>
  <c r="D13" i="41"/>
  <c r="C13" i="41"/>
  <c r="E12" i="41"/>
  <c r="D12" i="41"/>
  <c r="C12" i="41"/>
  <c r="E11" i="41"/>
  <c r="D11" i="41"/>
  <c r="C11" i="41"/>
  <c r="E10" i="41"/>
  <c r="D10" i="41"/>
  <c r="C10" i="41"/>
  <c r="E9" i="41"/>
  <c r="D9" i="41"/>
  <c r="C9" i="41"/>
  <c r="F25" i="42"/>
  <c r="E25" i="42"/>
  <c r="D25" i="42"/>
  <c r="O15" i="60"/>
  <c r="F24" i="42"/>
  <c r="E24" i="42"/>
  <c r="D24" i="42"/>
  <c r="M15" i="60"/>
  <c r="F23" i="42"/>
  <c r="E23" i="42"/>
  <c r="D23" i="42"/>
  <c r="F22" i="42"/>
  <c r="E22" i="42"/>
  <c r="D22" i="42"/>
  <c r="F21" i="42"/>
  <c r="E21" i="42"/>
  <c r="D21" i="42"/>
  <c r="G15" i="60"/>
  <c r="F20" i="42"/>
  <c r="E20" i="42"/>
  <c r="D20" i="42"/>
  <c r="E15" i="60"/>
  <c r="F19" i="42"/>
  <c r="E19" i="42"/>
  <c r="D19" i="42"/>
  <c r="F15" i="42"/>
  <c r="E15" i="42"/>
  <c r="D15" i="42"/>
  <c r="F14" i="42"/>
  <c r="E14" i="42"/>
  <c r="D14" i="42"/>
  <c r="M14" i="60"/>
  <c r="F13" i="42"/>
  <c r="E13" i="42"/>
  <c r="D13" i="42"/>
  <c r="K14" i="60"/>
  <c r="F12" i="42"/>
  <c r="E12" i="42"/>
  <c r="D12" i="42"/>
  <c r="F11" i="42"/>
  <c r="E11" i="42"/>
  <c r="D11" i="42"/>
  <c r="F10" i="42"/>
  <c r="E10" i="42"/>
  <c r="D10" i="42"/>
  <c r="E14" i="60"/>
  <c r="F9" i="42"/>
  <c r="E9" i="42"/>
  <c r="D9" i="42"/>
  <c r="C14" i="60"/>
  <c r="E24" i="43"/>
  <c r="D24" i="43"/>
  <c r="C24" i="43"/>
  <c r="E23" i="43"/>
  <c r="D23" i="43"/>
  <c r="C23" i="43"/>
  <c r="E22" i="43"/>
  <c r="D22" i="43"/>
  <c r="C22" i="43"/>
  <c r="B71" i="58"/>
  <c r="E21" i="43"/>
  <c r="D21" i="43"/>
  <c r="C21" i="43"/>
  <c r="E20" i="43"/>
  <c r="D20" i="43"/>
  <c r="C20" i="43"/>
  <c r="E19" i="43"/>
  <c r="D19" i="43"/>
  <c r="C19" i="43"/>
  <c r="E18" i="43"/>
  <c r="D18" i="43"/>
  <c r="C18" i="43"/>
  <c r="B67" i="58"/>
  <c r="E17" i="43"/>
  <c r="D17" i="43"/>
  <c r="C17" i="43"/>
  <c r="E16" i="43"/>
  <c r="D16" i="43"/>
  <c r="C16" i="43"/>
  <c r="E15" i="43"/>
  <c r="D15" i="43"/>
  <c r="C15" i="43"/>
  <c r="E14" i="43"/>
  <c r="D14" i="43"/>
  <c r="C14" i="43"/>
  <c r="B63" i="58"/>
  <c r="E13" i="43"/>
  <c r="D13" i="43"/>
  <c r="C13" i="43"/>
  <c r="E12" i="43"/>
  <c r="D12" i="43"/>
  <c r="C12" i="43"/>
  <c r="E11" i="43"/>
  <c r="D11" i="43"/>
  <c r="C11" i="43"/>
  <c r="E10" i="43"/>
  <c r="D10" i="43"/>
  <c r="C10" i="43"/>
  <c r="B59" i="58"/>
  <c r="E9" i="43"/>
  <c r="D9" i="43"/>
  <c r="E31" i="44"/>
  <c r="D31" i="44"/>
  <c r="C31" i="44"/>
  <c r="E30" i="44"/>
  <c r="D30" i="44"/>
  <c r="C30" i="44"/>
  <c r="E29" i="44"/>
  <c r="D29" i="44"/>
  <c r="C29" i="44"/>
  <c r="D70" i="59"/>
  <c r="E28" i="44"/>
  <c r="D28" i="44"/>
  <c r="C28" i="44"/>
  <c r="E27" i="44"/>
  <c r="D27" i="44"/>
  <c r="C27" i="44"/>
  <c r="E26" i="44"/>
  <c r="D26" i="44"/>
  <c r="C26" i="44"/>
  <c r="E22" i="44"/>
  <c r="D22" i="44"/>
  <c r="C22" i="44"/>
  <c r="E21" i="44"/>
  <c r="D21" i="44"/>
  <c r="C21" i="44"/>
  <c r="B66" i="59"/>
  <c r="E20" i="44"/>
  <c r="D20" i="44"/>
  <c r="C20" i="44"/>
  <c r="E19" i="44"/>
  <c r="D19" i="44"/>
  <c r="C19" i="44"/>
  <c r="E18" i="44"/>
  <c r="D18" i="44"/>
  <c r="C18" i="44"/>
  <c r="D64" i="59"/>
  <c r="E17" i="44"/>
  <c r="D17" i="44"/>
  <c r="C17" i="44"/>
  <c r="B64" i="59"/>
  <c r="E16" i="44"/>
  <c r="D16" i="44"/>
  <c r="C16" i="44"/>
  <c r="E15" i="44"/>
  <c r="D15" i="44"/>
  <c r="C15" i="44"/>
  <c r="E14" i="44"/>
  <c r="D14" i="44"/>
  <c r="C14" i="44"/>
  <c r="D62" i="59"/>
  <c r="E13" i="44"/>
  <c r="D13" i="44"/>
  <c r="C13" i="44"/>
  <c r="B62" i="59"/>
  <c r="E12" i="44"/>
  <c r="D12" i="44"/>
  <c r="C12" i="44"/>
  <c r="E11" i="44"/>
  <c r="D11" i="44"/>
  <c r="C11" i="44"/>
  <c r="E10" i="44"/>
  <c r="D10" i="44"/>
  <c r="C10" i="44"/>
  <c r="D60" i="59"/>
  <c r="E9" i="44"/>
  <c r="D9" i="44"/>
  <c r="C9" i="44"/>
  <c r="B60" i="59"/>
  <c r="F23" i="45"/>
  <c r="E23" i="45"/>
  <c r="D23" i="45"/>
  <c r="F22" i="45"/>
  <c r="E22" i="45"/>
  <c r="D22" i="45"/>
  <c r="F21" i="45"/>
  <c r="E21" i="45"/>
  <c r="D21" i="45"/>
  <c r="F20" i="45"/>
  <c r="E20" i="45"/>
  <c r="D20" i="45"/>
  <c r="F19" i="45"/>
  <c r="E19" i="45"/>
  <c r="D19" i="45"/>
  <c r="F18" i="45"/>
  <c r="E18" i="45"/>
  <c r="D18" i="45"/>
  <c r="F14" i="45"/>
  <c r="E14" i="45"/>
  <c r="D14" i="45"/>
  <c r="M19" i="60"/>
  <c r="F13" i="45"/>
  <c r="E13" i="45"/>
  <c r="D13" i="45"/>
  <c r="F12" i="45"/>
  <c r="E12" i="45"/>
  <c r="D12" i="45"/>
  <c r="F11" i="45"/>
  <c r="E11" i="45"/>
  <c r="D11" i="45"/>
  <c r="F10" i="45"/>
  <c r="E10" i="45"/>
  <c r="D10" i="45"/>
  <c r="E19" i="60"/>
  <c r="F9" i="45"/>
  <c r="E9" i="45"/>
  <c r="D9" i="45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E13" i="8"/>
  <c r="D13" i="8"/>
  <c r="C13" i="8"/>
  <c r="E12" i="8"/>
  <c r="D12" i="8"/>
  <c r="C12" i="8"/>
  <c r="E11" i="8"/>
  <c r="D11" i="8"/>
  <c r="C11" i="8"/>
  <c r="E10" i="8"/>
  <c r="D10" i="8"/>
  <c r="C10" i="8"/>
  <c r="E9" i="8"/>
  <c r="D9" i="8"/>
  <c r="C9" i="8"/>
  <c r="E24" i="47"/>
  <c r="D24" i="47"/>
  <c r="C24" i="47"/>
  <c r="E23" i="47"/>
  <c r="D23" i="47"/>
  <c r="C23" i="47"/>
  <c r="E22" i="47"/>
  <c r="D22" i="47"/>
  <c r="C22" i="47"/>
  <c r="B107" i="58"/>
  <c r="E21" i="47"/>
  <c r="D21" i="47"/>
  <c r="C21" i="47"/>
  <c r="B106" i="58"/>
  <c r="E20" i="47"/>
  <c r="D20" i="47"/>
  <c r="C20" i="47"/>
  <c r="E19" i="47"/>
  <c r="D19" i="47"/>
  <c r="C19" i="47"/>
  <c r="E18" i="47"/>
  <c r="D18" i="47"/>
  <c r="C18" i="47"/>
  <c r="B103" i="58"/>
  <c r="E17" i="47"/>
  <c r="D17" i="47"/>
  <c r="C17" i="47"/>
  <c r="B102" i="58"/>
  <c r="E16" i="47"/>
  <c r="D16" i="47"/>
  <c r="C16" i="47"/>
  <c r="E15" i="47"/>
  <c r="D15" i="47"/>
  <c r="C15" i="47"/>
  <c r="E14" i="47"/>
  <c r="D14" i="47"/>
  <c r="C14" i="47"/>
  <c r="B99" i="58"/>
  <c r="E13" i="47"/>
  <c r="D13" i="47"/>
  <c r="C13" i="47"/>
  <c r="B98" i="58"/>
  <c r="E12" i="47"/>
  <c r="D12" i="47"/>
  <c r="C12" i="47"/>
  <c r="E11" i="47"/>
  <c r="D11" i="47"/>
  <c r="C11" i="47"/>
  <c r="E10" i="47"/>
  <c r="D10" i="47"/>
  <c r="C10" i="47"/>
  <c r="B95" i="58"/>
  <c r="E9" i="47"/>
  <c r="D9" i="47"/>
  <c r="C9" i="47"/>
  <c r="E24" i="34"/>
  <c r="D24" i="34"/>
  <c r="C24" i="34"/>
  <c r="E23" i="34"/>
  <c r="D23" i="34"/>
  <c r="C23" i="34"/>
  <c r="E22" i="34"/>
  <c r="D22" i="34"/>
  <c r="C22" i="34"/>
  <c r="B17" i="58"/>
  <c r="E21" i="34"/>
  <c r="D21" i="34"/>
  <c r="C21" i="34"/>
  <c r="B16" i="58"/>
  <c r="E20" i="34"/>
  <c r="D20" i="34"/>
  <c r="C20" i="34"/>
  <c r="E19" i="34"/>
  <c r="D19" i="34"/>
  <c r="C19" i="34"/>
  <c r="E18" i="34"/>
  <c r="D18" i="34"/>
  <c r="C18" i="34"/>
  <c r="B13" i="58"/>
  <c r="E17" i="34"/>
  <c r="D17" i="34"/>
  <c r="C17" i="34"/>
  <c r="B12" i="58"/>
  <c r="E16" i="34"/>
  <c r="D16" i="34"/>
  <c r="C16" i="34"/>
  <c r="E15" i="34"/>
  <c r="D15" i="34"/>
  <c r="C15" i="34"/>
  <c r="E14" i="34"/>
  <c r="D14" i="34"/>
  <c r="C14" i="34"/>
  <c r="B9" i="58"/>
  <c r="E13" i="34"/>
  <c r="D13" i="34"/>
  <c r="C13" i="34"/>
  <c r="E12" i="34"/>
  <c r="D12" i="34"/>
  <c r="C12" i="34"/>
  <c r="E11" i="34"/>
  <c r="D11" i="34"/>
  <c r="E10" i="34"/>
  <c r="D10" i="34"/>
  <c r="B5" i="58"/>
  <c r="E9" i="34"/>
  <c r="I40" i="46"/>
  <c r="I39" i="46"/>
  <c r="I38" i="46"/>
  <c r="I37" i="46"/>
  <c r="I36" i="46"/>
  <c r="I35" i="46"/>
  <c r="I34" i="46"/>
  <c r="I33" i="46"/>
  <c r="I32" i="46"/>
  <c r="I31" i="46"/>
  <c r="I30" i="46"/>
  <c r="I29" i="46"/>
  <c r="I28" i="46"/>
  <c r="I27" i="46"/>
  <c r="I26" i="46"/>
  <c r="I25" i="46"/>
  <c r="I24" i="46"/>
  <c r="I23" i="46"/>
  <c r="I22" i="46"/>
  <c r="I21" i="46"/>
  <c r="I20" i="46"/>
  <c r="I19" i="46"/>
  <c r="I18" i="46"/>
  <c r="I17" i="46"/>
  <c r="I16" i="46"/>
  <c r="I15" i="46"/>
  <c r="I14" i="46"/>
  <c r="I13" i="46"/>
  <c r="I12" i="46"/>
  <c r="I11" i="46"/>
  <c r="I10" i="46"/>
  <c r="I9" i="46"/>
  <c r="I8" i="46"/>
  <c r="I7" i="46"/>
  <c r="I6" i="46"/>
  <c r="I5" i="46"/>
  <c r="G24" i="47"/>
  <c r="F24" i="47"/>
  <c r="G23" i="47"/>
  <c r="F23" i="47"/>
  <c r="G22" i="47"/>
  <c r="F22" i="47"/>
  <c r="G21" i="47"/>
  <c r="F21" i="47"/>
  <c r="G20" i="47"/>
  <c r="F20" i="47"/>
  <c r="G19" i="47"/>
  <c r="F19" i="47"/>
  <c r="G18" i="47"/>
  <c r="F18" i="47"/>
  <c r="G17" i="47"/>
  <c r="F17" i="47"/>
  <c r="G16" i="47"/>
  <c r="F16" i="47"/>
  <c r="G15" i="47"/>
  <c r="F15" i="47"/>
  <c r="G14" i="47"/>
  <c r="F14" i="47"/>
  <c r="G13" i="47"/>
  <c r="F13" i="47"/>
  <c r="G12" i="47"/>
  <c r="F12" i="47"/>
  <c r="G11" i="47"/>
  <c r="F11" i="47"/>
  <c r="G10" i="47"/>
  <c r="F10" i="47"/>
  <c r="G9" i="47"/>
  <c r="F9" i="47"/>
  <c r="H23" i="45"/>
  <c r="G23" i="45"/>
  <c r="H22" i="45"/>
  <c r="G22" i="45"/>
  <c r="H21" i="45"/>
  <c r="G21" i="45"/>
  <c r="H20" i="45"/>
  <c r="G20" i="45"/>
  <c r="H19" i="45"/>
  <c r="G19" i="45"/>
  <c r="H18" i="45"/>
  <c r="G18" i="45"/>
  <c r="A19" i="45"/>
  <c r="A20" i="45" s="1"/>
  <c r="A21" i="45" s="1"/>
  <c r="A22" i="45" s="1"/>
  <c r="A23" i="45" s="1"/>
  <c r="H17" i="45"/>
  <c r="G17" i="45"/>
  <c r="H16" i="45"/>
  <c r="G16" i="45"/>
  <c r="H15" i="45"/>
  <c r="G15" i="45"/>
  <c r="H14" i="45"/>
  <c r="G14" i="45"/>
  <c r="H13" i="45"/>
  <c r="G13" i="45"/>
  <c r="H12" i="45"/>
  <c r="G12" i="45"/>
  <c r="H11" i="45"/>
  <c r="G11" i="45"/>
  <c r="H10" i="45"/>
  <c r="G10" i="45"/>
  <c r="H9" i="45"/>
  <c r="G9" i="45"/>
  <c r="A10" i="45"/>
  <c r="G31" i="44"/>
  <c r="F31" i="44"/>
  <c r="A31" i="44"/>
  <c r="G30" i="44"/>
  <c r="F30" i="44"/>
  <c r="A30" i="44"/>
  <c r="G29" i="44"/>
  <c r="F29" i="44"/>
  <c r="A29" i="44"/>
  <c r="G28" i="44"/>
  <c r="F28" i="44"/>
  <c r="A28" i="44"/>
  <c r="G27" i="44"/>
  <c r="F27" i="44"/>
  <c r="A27" i="44"/>
  <c r="G26" i="44"/>
  <c r="F26" i="44"/>
  <c r="A26" i="44"/>
  <c r="G25" i="44"/>
  <c r="F25" i="44"/>
  <c r="G24" i="44"/>
  <c r="F24" i="44"/>
  <c r="G23" i="44"/>
  <c r="F23" i="44"/>
  <c r="G22" i="44"/>
  <c r="F22" i="44"/>
  <c r="A22" i="44"/>
  <c r="G21" i="44"/>
  <c r="F21" i="44"/>
  <c r="A21" i="44"/>
  <c r="G20" i="44"/>
  <c r="F20" i="44"/>
  <c r="A20" i="44"/>
  <c r="G19" i="44"/>
  <c r="F19" i="44"/>
  <c r="A19" i="44"/>
  <c r="G18" i="44"/>
  <c r="F18" i="44"/>
  <c r="A18" i="44"/>
  <c r="G17" i="44"/>
  <c r="F17" i="44"/>
  <c r="A17" i="44"/>
  <c r="G16" i="44"/>
  <c r="F16" i="44"/>
  <c r="A16" i="44"/>
  <c r="G15" i="44"/>
  <c r="F15" i="44"/>
  <c r="A15" i="44"/>
  <c r="G14" i="44"/>
  <c r="F14" i="44"/>
  <c r="A14" i="44"/>
  <c r="G13" i="44"/>
  <c r="F13" i="44"/>
  <c r="A13" i="44"/>
  <c r="G12" i="44"/>
  <c r="F12" i="44"/>
  <c r="A12" i="44"/>
  <c r="G11" i="44"/>
  <c r="F11" i="44"/>
  <c r="A11" i="44"/>
  <c r="G10" i="44"/>
  <c r="F10" i="44"/>
  <c r="A10" i="44"/>
  <c r="G9" i="44"/>
  <c r="F9" i="44"/>
  <c r="A9" i="44"/>
  <c r="G24" i="43"/>
  <c r="F24" i="43"/>
  <c r="G23" i="43"/>
  <c r="F23" i="43"/>
  <c r="G22" i="43"/>
  <c r="F22" i="43"/>
  <c r="G21" i="43"/>
  <c r="F21" i="43"/>
  <c r="G20" i="43"/>
  <c r="F20" i="43"/>
  <c r="G19" i="43"/>
  <c r="F19" i="43"/>
  <c r="G18" i="43"/>
  <c r="F18" i="43"/>
  <c r="G17" i="43"/>
  <c r="F17" i="43"/>
  <c r="G16" i="43"/>
  <c r="F16" i="43"/>
  <c r="G15" i="43"/>
  <c r="F15" i="43"/>
  <c r="G14" i="43"/>
  <c r="F14" i="43"/>
  <c r="G13" i="43"/>
  <c r="F13" i="43"/>
  <c r="G12" i="43"/>
  <c r="F12" i="43"/>
  <c r="G11" i="43"/>
  <c r="F11" i="43"/>
  <c r="G10" i="43"/>
  <c r="F10" i="43"/>
  <c r="G9" i="43"/>
  <c r="F9" i="43"/>
  <c r="H25" i="42"/>
  <c r="G25" i="42"/>
  <c r="H24" i="42"/>
  <c r="G24" i="42"/>
  <c r="H23" i="42"/>
  <c r="G23" i="42"/>
  <c r="H22" i="42"/>
  <c r="G22" i="42"/>
  <c r="H21" i="42"/>
  <c r="G21" i="42"/>
  <c r="H20" i="42"/>
  <c r="G20" i="42"/>
  <c r="H19" i="42"/>
  <c r="G19" i="42"/>
  <c r="A20" i="42"/>
  <c r="A21" i="42" s="1"/>
  <c r="A22" i="42" s="1"/>
  <c r="A23" i="42" s="1"/>
  <c r="A24" i="42" s="1"/>
  <c r="A25" i="42" s="1"/>
  <c r="H18" i="42"/>
  <c r="G18" i="42"/>
  <c r="H17" i="42"/>
  <c r="G17" i="42"/>
  <c r="H16" i="42"/>
  <c r="G16" i="42"/>
  <c r="H15" i="42"/>
  <c r="G15" i="42"/>
  <c r="H14" i="42"/>
  <c r="G14" i="42"/>
  <c r="H13" i="42"/>
  <c r="G13" i="42"/>
  <c r="H12" i="42"/>
  <c r="G12" i="42"/>
  <c r="H11" i="42"/>
  <c r="G11" i="42"/>
  <c r="H10" i="42"/>
  <c r="G10" i="42"/>
  <c r="H9" i="42"/>
  <c r="G9" i="42"/>
  <c r="A10" i="42"/>
  <c r="A11" i="42" s="1"/>
  <c r="A12" i="42" s="1"/>
  <c r="A13" i="42" s="1"/>
  <c r="A14" i="42" s="1"/>
  <c r="A15" i="42" s="1"/>
  <c r="G31" i="41"/>
  <c r="F31" i="41"/>
  <c r="A31" i="41"/>
  <c r="G30" i="41"/>
  <c r="F30" i="41"/>
  <c r="A30" i="41"/>
  <c r="G29" i="41"/>
  <c r="F29" i="41"/>
  <c r="A29" i="41"/>
  <c r="G28" i="41"/>
  <c r="F28" i="41"/>
  <c r="A28" i="41"/>
  <c r="G27" i="41"/>
  <c r="F27" i="41"/>
  <c r="A27" i="41"/>
  <c r="G26" i="41"/>
  <c r="F26" i="41"/>
  <c r="A26" i="41"/>
  <c r="G25" i="41"/>
  <c r="F25" i="41"/>
  <c r="G24" i="41"/>
  <c r="F24" i="41"/>
  <c r="G23" i="41"/>
  <c r="F23" i="41"/>
  <c r="G22" i="41"/>
  <c r="F22" i="41"/>
  <c r="A22" i="41"/>
  <c r="G21" i="41"/>
  <c r="F21" i="41"/>
  <c r="A21" i="41"/>
  <c r="G20" i="41"/>
  <c r="F20" i="41"/>
  <c r="A20" i="41"/>
  <c r="G19" i="41"/>
  <c r="F19" i="41"/>
  <c r="A19" i="41"/>
  <c r="G18" i="41"/>
  <c r="F18" i="41"/>
  <c r="A18" i="41"/>
  <c r="G17" i="41"/>
  <c r="F17" i="41"/>
  <c r="A17" i="41"/>
  <c r="G16" i="41"/>
  <c r="F16" i="41"/>
  <c r="A16" i="41"/>
  <c r="G15" i="41"/>
  <c r="F15" i="41"/>
  <c r="A15" i="41"/>
  <c r="G14" i="41"/>
  <c r="F14" i="41"/>
  <c r="A14" i="41"/>
  <c r="G13" i="41"/>
  <c r="F13" i="41"/>
  <c r="A13" i="41"/>
  <c r="G12" i="41"/>
  <c r="F12" i="41"/>
  <c r="A12" i="41"/>
  <c r="G11" i="41"/>
  <c r="F11" i="41"/>
  <c r="A11" i="41"/>
  <c r="G10" i="41"/>
  <c r="F10" i="41"/>
  <c r="A10" i="41"/>
  <c r="G9" i="41"/>
  <c r="F9" i="41"/>
  <c r="A9" i="41"/>
  <c r="G24" i="40"/>
  <c r="F24" i="40"/>
  <c r="G23" i="40"/>
  <c r="F23" i="40"/>
  <c r="G22" i="40"/>
  <c r="F22" i="40"/>
  <c r="G21" i="40"/>
  <c r="F21" i="40"/>
  <c r="G20" i="40"/>
  <c r="F20" i="40"/>
  <c r="G19" i="40"/>
  <c r="F19" i="40"/>
  <c r="G18" i="40"/>
  <c r="F18" i="40"/>
  <c r="G17" i="40"/>
  <c r="F17" i="40"/>
  <c r="G16" i="40"/>
  <c r="F16" i="40"/>
  <c r="G15" i="40"/>
  <c r="F15" i="40"/>
  <c r="G14" i="40"/>
  <c r="F14" i="40"/>
  <c r="G13" i="40"/>
  <c r="F13" i="40"/>
  <c r="G12" i="40"/>
  <c r="F12" i="40"/>
  <c r="G11" i="40"/>
  <c r="F11" i="40"/>
  <c r="G10" i="40"/>
  <c r="F10" i="40"/>
  <c r="G9" i="40"/>
  <c r="F9" i="40"/>
  <c r="H23" i="39"/>
  <c r="G23" i="39"/>
  <c r="H22" i="39"/>
  <c r="G22" i="39"/>
  <c r="H21" i="39"/>
  <c r="G21" i="39"/>
  <c r="H20" i="39"/>
  <c r="G20" i="39"/>
  <c r="H19" i="39"/>
  <c r="G19" i="39"/>
  <c r="H18" i="39"/>
  <c r="G18" i="39"/>
  <c r="A19" i="39"/>
  <c r="A20" i="39" s="1"/>
  <c r="A21" i="39" s="1"/>
  <c r="A22" i="39" s="1"/>
  <c r="A23" i="39" s="1"/>
  <c r="H17" i="39"/>
  <c r="G17" i="39"/>
  <c r="H16" i="39"/>
  <c r="G16" i="39"/>
  <c r="H15" i="39"/>
  <c r="G15" i="39"/>
  <c r="H14" i="39"/>
  <c r="G14" i="39"/>
  <c r="H13" i="39"/>
  <c r="G13" i="39"/>
  <c r="H12" i="39"/>
  <c r="G12" i="39"/>
  <c r="H11" i="39"/>
  <c r="G11" i="39"/>
  <c r="H10" i="39"/>
  <c r="G10" i="39"/>
  <c r="H9" i="39"/>
  <c r="G9" i="39"/>
  <c r="A10" i="39"/>
  <c r="A11" i="39" s="1"/>
  <c r="G24" i="37"/>
  <c r="F24" i="37"/>
  <c r="G23" i="37"/>
  <c r="F23" i="37"/>
  <c r="G22" i="37"/>
  <c r="F22" i="37"/>
  <c r="G21" i="37"/>
  <c r="F21" i="37"/>
  <c r="G20" i="37"/>
  <c r="F20" i="37"/>
  <c r="G19" i="37"/>
  <c r="F19" i="37"/>
  <c r="G18" i="37"/>
  <c r="F18" i="37"/>
  <c r="G17" i="37"/>
  <c r="F17" i="37"/>
  <c r="G16" i="37"/>
  <c r="F16" i="37"/>
  <c r="G15" i="37"/>
  <c r="F15" i="37"/>
  <c r="G14" i="37"/>
  <c r="F14" i="37"/>
  <c r="G13" i="37"/>
  <c r="F13" i="37"/>
  <c r="G12" i="37"/>
  <c r="F12" i="37"/>
  <c r="G11" i="37"/>
  <c r="F11" i="37"/>
  <c r="G10" i="37"/>
  <c r="F10" i="37"/>
  <c r="G9" i="37"/>
  <c r="F9" i="37"/>
  <c r="H25" i="36"/>
  <c r="H24" i="36"/>
  <c r="H23" i="36"/>
  <c r="H22" i="36"/>
  <c r="H21" i="36"/>
  <c r="H20" i="36"/>
  <c r="H19" i="36"/>
  <c r="A20" i="36"/>
  <c r="A21" i="36" s="1"/>
  <c r="A22" i="36" s="1"/>
  <c r="A23" i="36" s="1"/>
  <c r="A24" i="36" s="1"/>
  <c r="A25" i="36" s="1"/>
  <c r="H18" i="36"/>
  <c r="H17" i="36"/>
  <c r="H16" i="36"/>
  <c r="H15" i="36"/>
  <c r="H14" i="36"/>
  <c r="H13" i="36"/>
  <c r="H12" i="36"/>
  <c r="H11" i="36"/>
  <c r="H10" i="36"/>
  <c r="H9" i="36"/>
  <c r="A10" i="36"/>
  <c r="A11" i="36" s="1"/>
  <c r="A12" i="36" s="1"/>
  <c r="G31" i="35"/>
  <c r="A31" i="35"/>
  <c r="G30" i="35"/>
  <c r="A30" i="35"/>
  <c r="G29" i="35"/>
  <c r="A29" i="35"/>
  <c r="G28" i="35"/>
  <c r="A28" i="35"/>
  <c r="G27" i="35"/>
  <c r="A27" i="35"/>
  <c r="G26" i="35"/>
  <c r="A26" i="35"/>
  <c r="G25" i="35"/>
  <c r="G24" i="35"/>
  <c r="G23" i="35"/>
  <c r="G22" i="35"/>
  <c r="A22" i="35"/>
  <c r="G21" i="35"/>
  <c r="A21" i="35"/>
  <c r="G20" i="35"/>
  <c r="A20" i="35"/>
  <c r="G19" i="35"/>
  <c r="A19" i="35"/>
  <c r="G18" i="35"/>
  <c r="A18" i="35"/>
  <c r="G17" i="35"/>
  <c r="A17" i="35"/>
  <c r="G16" i="35"/>
  <c r="A16" i="35"/>
  <c r="G15" i="35"/>
  <c r="A15" i="35"/>
  <c r="G14" i="35"/>
  <c r="A14" i="35"/>
  <c r="G13" i="35"/>
  <c r="A13" i="35"/>
  <c r="G12" i="35"/>
  <c r="A12" i="35"/>
  <c r="G11" i="35"/>
  <c r="A11" i="35"/>
  <c r="G10" i="35"/>
  <c r="A10" i="35"/>
  <c r="G9" i="35"/>
  <c r="A9" i="35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9" i="8"/>
  <c r="A10" i="53"/>
  <c r="A11" i="53" s="1"/>
  <c r="C20" i="60"/>
  <c r="K20" i="60"/>
  <c r="B65" i="59"/>
  <c r="B69" i="59"/>
  <c r="B71" i="59"/>
  <c r="B60" i="58"/>
  <c r="B64" i="58"/>
  <c r="B68" i="58"/>
  <c r="B72" i="58"/>
  <c r="G14" i="60"/>
  <c r="O14" i="60"/>
  <c r="I15" i="60"/>
  <c r="B46" i="59"/>
  <c r="B48" i="59"/>
  <c r="B50" i="59"/>
  <c r="B52" i="59"/>
  <c r="B56" i="59"/>
  <c r="C9" i="60"/>
  <c r="G10" i="60"/>
  <c r="C4" i="60"/>
  <c r="K4" i="60"/>
  <c r="B12" i="59"/>
  <c r="B14" i="59"/>
  <c r="B128" i="58"/>
  <c r="B131" i="58"/>
  <c r="B133" i="58"/>
  <c r="B135" i="58"/>
  <c r="B137" i="58"/>
  <c r="B139" i="58"/>
  <c r="B141" i="58"/>
  <c r="B143" i="58"/>
  <c r="B23" i="59"/>
  <c r="B24" i="59"/>
  <c r="D28" i="59"/>
  <c r="D29" i="59"/>
  <c r="D32" i="59"/>
  <c r="D33" i="59"/>
  <c r="D34" i="59"/>
  <c r="D35" i="59"/>
  <c r="D36" i="59"/>
  <c r="D37" i="59"/>
  <c r="D38" i="59"/>
  <c r="I24" i="60"/>
  <c r="E25" i="60"/>
  <c r="M25" i="60"/>
  <c r="B79" i="58"/>
  <c r="B83" i="58"/>
  <c r="B87" i="58"/>
  <c r="B91" i="58"/>
  <c r="E20" i="60"/>
  <c r="M20" i="60"/>
  <c r="I14" i="60"/>
  <c r="C15" i="60"/>
  <c r="K15" i="60"/>
  <c r="E9" i="60"/>
  <c r="M9" i="60"/>
  <c r="B27" i="58"/>
  <c r="B31" i="58"/>
  <c r="G24" i="60"/>
  <c r="C25" i="60"/>
  <c r="K25" i="60"/>
  <c r="A4" i="53"/>
  <c r="A4" i="37"/>
  <c r="A4" i="39"/>
  <c r="A4" i="47"/>
  <c r="A4" i="54"/>
  <c r="A4" i="34"/>
  <c r="A4" i="4"/>
  <c r="A4" i="35"/>
  <c r="A4" i="44"/>
  <c r="A4" i="52"/>
  <c r="A4" i="51"/>
  <c r="A4" i="40"/>
  <c r="A4" i="45"/>
  <c r="A4" i="42"/>
  <c r="A4" i="41"/>
  <c r="A4" i="36"/>
  <c r="A4" i="43"/>
  <c r="A4" i="49"/>
  <c r="A4" i="8"/>
  <c r="I20" i="60"/>
  <c r="C19" i="60"/>
  <c r="K19" i="60"/>
  <c r="C10" i="60"/>
  <c r="G20" i="60"/>
  <c r="A11" i="45"/>
  <c r="A12" i="45" s="1"/>
  <c r="G19" i="60"/>
  <c r="I19" i="60"/>
  <c r="E5" i="60"/>
  <c r="M5" i="60"/>
  <c r="G5" i="60"/>
  <c r="O5" i="60"/>
  <c r="G4" i="60"/>
  <c r="O4" i="60"/>
  <c r="E4" i="60"/>
  <c r="M4" i="60"/>
  <c r="M10" i="60"/>
  <c r="K10" i="60"/>
  <c r="I10" i="60"/>
  <c r="E10" i="60"/>
  <c r="K9" i="60"/>
  <c r="I9" i="60"/>
  <c r="G9" i="60"/>
  <c r="D74" i="59"/>
  <c r="D75" i="59"/>
  <c r="D76" i="59"/>
  <c r="D83" i="59"/>
  <c r="D84" i="59"/>
  <c r="D85" i="59"/>
  <c r="D66" i="59"/>
  <c r="B63" i="59"/>
  <c r="B61" i="59"/>
  <c r="B83" i="59"/>
  <c r="B85" i="59"/>
  <c r="B84" i="59"/>
  <c r="J9" i="54"/>
  <c r="D24" i="4"/>
  <c r="G24" i="4"/>
  <c r="D77" i="59"/>
  <c r="D78" i="59"/>
  <c r="D79" i="59"/>
  <c r="D80" i="59"/>
  <c r="B75" i="59"/>
  <c r="B77" i="59"/>
  <c r="B76" i="59"/>
  <c r="B78" i="59"/>
  <c r="B74" i="59"/>
  <c r="D46" i="59"/>
  <c r="D48" i="59"/>
  <c r="J9" i="41"/>
  <c r="D18" i="4"/>
  <c r="G18" i="4"/>
  <c r="D63" i="59"/>
  <c r="D65" i="59"/>
  <c r="J9" i="44"/>
  <c r="D21" i="4"/>
  <c r="G21" i="4"/>
  <c r="D61" i="59"/>
  <c r="D69" i="59"/>
  <c r="D71" i="59"/>
  <c r="B70" i="59"/>
  <c r="D41" i="59"/>
  <c r="D42" i="59"/>
  <c r="D43" i="59"/>
  <c r="D56" i="59"/>
  <c r="B55" i="59"/>
  <c r="B57" i="59"/>
  <c r="D50" i="59"/>
  <c r="D52" i="59"/>
  <c r="D47" i="59"/>
  <c r="B47" i="59"/>
  <c r="B49" i="59"/>
  <c r="B51" i="59"/>
  <c r="D27" i="59"/>
  <c r="J9" i="51"/>
  <c r="D14" i="4"/>
  <c r="G14" i="4"/>
  <c r="D18" i="59"/>
  <c r="D19" i="59"/>
  <c r="D20" i="59"/>
  <c r="D21" i="59"/>
  <c r="B41" i="59"/>
  <c r="B43" i="59"/>
  <c r="B42" i="59"/>
  <c r="J9" i="52"/>
  <c r="D16" i="4"/>
  <c r="G16" i="4"/>
  <c r="B33" i="59"/>
  <c r="B35" i="59"/>
  <c r="B37" i="59"/>
  <c r="B32" i="59"/>
  <c r="B34" i="59"/>
  <c r="B36" i="59"/>
  <c r="B38" i="59"/>
  <c r="D12" i="59"/>
  <c r="B13" i="59"/>
  <c r="D14" i="59"/>
  <c r="D4" i="59"/>
  <c r="D6" i="59"/>
  <c r="D8" i="59"/>
  <c r="B4" i="59"/>
  <c r="B6" i="59"/>
  <c r="B8" i="59"/>
  <c r="B27" i="59"/>
  <c r="B28" i="59"/>
  <c r="B29" i="59"/>
  <c r="B18" i="59"/>
  <c r="B20" i="59"/>
  <c r="B22" i="59"/>
  <c r="B19" i="59"/>
  <c r="B21" i="59"/>
  <c r="D22" i="59"/>
  <c r="D23" i="59"/>
  <c r="D24" i="59"/>
  <c r="B111" i="58"/>
  <c r="B115" i="58"/>
  <c r="B119" i="58"/>
  <c r="B123" i="58"/>
  <c r="B121" i="58"/>
  <c r="B125" i="58"/>
  <c r="B105" i="58"/>
  <c r="B112" i="58"/>
  <c r="B114" i="58"/>
  <c r="B116" i="58"/>
  <c r="B118" i="58"/>
  <c r="B120" i="58"/>
  <c r="B122" i="58"/>
  <c r="B124" i="58"/>
  <c r="B126" i="58"/>
  <c r="B109" i="58"/>
  <c r="B108" i="58"/>
  <c r="B104" i="58"/>
  <c r="B101" i="58"/>
  <c r="B100" i="58"/>
  <c r="B97" i="58"/>
  <c r="B96" i="58"/>
  <c r="J9" i="47"/>
  <c r="D26" i="4" s="1"/>
  <c r="G26" i="4" s="1"/>
  <c r="B94" i="58"/>
  <c r="B78" i="58"/>
  <c r="B82" i="58"/>
  <c r="B86" i="58"/>
  <c r="B90" i="58"/>
  <c r="B77" i="58"/>
  <c r="B81" i="58"/>
  <c r="B85" i="58"/>
  <c r="B89" i="58"/>
  <c r="J9" i="8"/>
  <c r="D23" i="4" s="1"/>
  <c r="G23" i="4" s="1"/>
  <c r="B76" i="58"/>
  <c r="B80" i="58"/>
  <c r="B84" i="58"/>
  <c r="B88" i="58"/>
  <c r="B42" i="58"/>
  <c r="B46" i="58"/>
  <c r="B50" i="58"/>
  <c r="B54" i="58"/>
  <c r="B58" i="58"/>
  <c r="B62" i="58"/>
  <c r="B66" i="58"/>
  <c r="B70" i="58"/>
  <c r="B61" i="58"/>
  <c r="B65" i="58"/>
  <c r="B69" i="58"/>
  <c r="B73" i="58"/>
  <c r="B129" i="58"/>
  <c r="J9" i="49"/>
  <c r="D13" i="4"/>
  <c r="G13" i="4" s="1"/>
  <c r="B132" i="58"/>
  <c r="B134" i="58"/>
  <c r="B136" i="58"/>
  <c r="B138" i="58"/>
  <c r="B140" i="58"/>
  <c r="B142" i="58"/>
  <c r="B130" i="58"/>
  <c r="B40" i="58"/>
  <c r="B44" i="58"/>
  <c r="B48" i="58"/>
  <c r="B52" i="58"/>
  <c r="B41" i="58"/>
  <c r="B45" i="58"/>
  <c r="B49" i="58"/>
  <c r="B53" i="58"/>
  <c r="B22" i="58"/>
  <c r="B25" i="58"/>
  <c r="B33" i="58"/>
  <c r="B37" i="58"/>
  <c r="B35" i="58"/>
  <c r="B34" i="58"/>
  <c r="B32" i="58"/>
  <c r="B30" i="58"/>
  <c r="B29" i="58"/>
  <c r="B26" i="58"/>
  <c r="B24" i="58"/>
  <c r="B23" i="58"/>
  <c r="B6" i="58"/>
  <c r="B10" i="58"/>
  <c r="B14" i="58"/>
  <c r="B18" i="58"/>
  <c r="B19" i="58"/>
  <c r="B15" i="58"/>
  <c r="B11" i="58"/>
  <c r="B8" i="58"/>
  <c r="B7" i="58"/>
  <c r="J9" i="37"/>
  <c r="D12" i="4"/>
  <c r="G12" i="4"/>
  <c r="J9" i="35"/>
  <c r="D10" i="4"/>
  <c r="G10" i="4"/>
  <c r="J9" i="50"/>
  <c r="D27" i="4" s="1"/>
  <c r="G27" i="4" s="1"/>
  <c r="J9" i="43"/>
  <c r="D20" i="4" s="1"/>
  <c r="G20" i="4" s="1"/>
  <c r="J9" i="40"/>
  <c r="D17" i="4"/>
  <c r="G17" i="4" s="1"/>
  <c r="J9" i="53" l="1"/>
  <c r="D25" i="4" s="1"/>
  <c r="G25" i="4" s="1"/>
  <c r="A12" i="53"/>
  <c r="A13" i="53" s="1"/>
  <c r="A14" i="53" s="1"/>
  <c r="A13" i="45"/>
  <c r="A14" i="45" s="1"/>
  <c r="J9" i="45"/>
  <c r="D22" i="4" s="1"/>
  <c r="G22" i="4" s="1"/>
  <c r="J9" i="42"/>
  <c r="D19" i="4" s="1"/>
  <c r="G19" i="4" s="1"/>
  <c r="A12" i="39"/>
  <c r="A13" i="39" s="1"/>
  <c r="A14" i="39" s="1"/>
  <c r="A13" i="36"/>
  <c r="A14" i="36" s="1"/>
  <c r="A15" i="36" s="1"/>
  <c r="J9" i="36"/>
  <c r="D11" i="4" s="1"/>
  <c r="J9" i="34"/>
  <c r="D9" i="4" s="1"/>
  <c r="G9" i="4" s="1"/>
  <c r="B4" i="58"/>
  <c r="J9" i="39" l="1"/>
  <c r="D15" i="4" s="1"/>
  <c r="G15" i="4" s="1"/>
  <c r="G11" i="4"/>
  <c r="G28" i="4" l="1"/>
  <c r="F29" i="4"/>
  <c r="G29" i="4" s="1"/>
</calcChain>
</file>

<file path=xl/comments1.xml><?xml version="1.0" encoding="utf-8"?>
<comments xmlns="http://schemas.openxmlformats.org/spreadsheetml/2006/main">
  <authors>
    <author xml:space="preserve"> 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 xml:space="preserve"> Escriba aquí el número de su club.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1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2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4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6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7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8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9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2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3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4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6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7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</commentList>
</comments>
</file>

<file path=xl/sharedStrings.xml><?xml version="1.0" encoding="utf-8"?>
<sst xmlns="http://schemas.openxmlformats.org/spreadsheetml/2006/main" count="26179" uniqueCount="5416">
  <si>
    <t>MARIN</t>
  </si>
  <si>
    <t>CAYMEL</t>
  </si>
  <si>
    <t>RENATO VICTOR</t>
  </si>
  <si>
    <t>MOSCOSO</t>
  </si>
  <si>
    <t>MONTES</t>
  </si>
  <si>
    <t>FERRAS</t>
  </si>
  <si>
    <t>Nombre</t>
  </si>
  <si>
    <t>Apellido 1</t>
  </si>
  <si>
    <t>Apellido 2</t>
  </si>
  <si>
    <t>Lic. Nº</t>
  </si>
  <si>
    <t>CATEGORÍA</t>
  </si>
  <si>
    <t>NÚM</t>
  </si>
  <si>
    <t>PRECIO</t>
  </si>
  <si>
    <t>TOTAL</t>
  </si>
  <si>
    <t>RESUMEN INSCRIPCIONES</t>
  </si>
  <si>
    <t>MANUAL DE USO</t>
  </si>
  <si>
    <t>JUG.1</t>
  </si>
  <si>
    <t>JUG.2</t>
  </si>
  <si>
    <t>JUG.3</t>
  </si>
  <si>
    <t>JUG.4</t>
  </si>
  <si>
    <t>JUG.5</t>
  </si>
  <si>
    <t>Cat.</t>
  </si>
  <si>
    <t>ENT.</t>
  </si>
  <si>
    <t>DEL.</t>
  </si>
  <si>
    <t>NOMBRE :</t>
  </si>
  <si>
    <t>MARI</t>
  </si>
  <si>
    <t>ENRIQUE</t>
  </si>
  <si>
    <t>RUIZ</t>
  </si>
  <si>
    <t>MARC</t>
  </si>
  <si>
    <t>M</t>
  </si>
  <si>
    <t>JORDI</t>
  </si>
  <si>
    <t>MANEL</t>
  </si>
  <si>
    <t>JOAN</t>
  </si>
  <si>
    <t>MARTI</t>
  </si>
  <si>
    <t>PRAT</t>
  </si>
  <si>
    <t>GARCIA</t>
  </si>
  <si>
    <t>FERNANDEZ</t>
  </si>
  <si>
    <t>MANUEL</t>
  </si>
  <si>
    <t>ALBERT</t>
  </si>
  <si>
    <t>F</t>
  </si>
  <si>
    <t>DANIEL</t>
  </si>
  <si>
    <t>FONTANET</t>
  </si>
  <si>
    <t>MIQUEL</t>
  </si>
  <si>
    <t>MARTINEZ</t>
  </si>
  <si>
    <t>GOMEZ</t>
  </si>
  <si>
    <t>RODRÍGUEZ</t>
  </si>
  <si>
    <t>SERRA</t>
  </si>
  <si>
    <t>BALLESTER</t>
  </si>
  <si>
    <t>RIVAS</t>
  </si>
  <si>
    <t>RAMOS</t>
  </si>
  <si>
    <t>GÓMEZ</t>
  </si>
  <si>
    <t>JOAQUIM</t>
  </si>
  <si>
    <t>MORA</t>
  </si>
  <si>
    <t>JIMENEZ</t>
  </si>
  <si>
    <t>SANCHEZ</t>
  </si>
  <si>
    <t>RICARD</t>
  </si>
  <si>
    <t>PUIG</t>
  </si>
  <si>
    <t>LOPEZ</t>
  </si>
  <si>
    <t>SANTIAGO</t>
  </si>
  <si>
    <t>GARCES</t>
  </si>
  <si>
    <t>ANDREU</t>
  </si>
  <si>
    <t>ARNAU</t>
  </si>
  <si>
    <t>ALEJANDRO</t>
  </si>
  <si>
    <t>FERRAN</t>
  </si>
  <si>
    <t>GRANADOS</t>
  </si>
  <si>
    <t>ROMERO</t>
  </si>
  <si>
    <t>ROCA</t>
  </si>
  <si>
    <t>JULIA</t>
  </si>
  <si>
    <t>SERRANO</t>
  </si>
  <si>
    <t>MORENO</t>
  </si>
  <si>
    <t>PASTOR</t>
  </si>
  <si>
    <t>SEGURA</t>
  </si>
  <si>
    <t>PLANAS</t>
  </si>
  <si>
    <t>CRUZ</t>
  </si>
  <si>
    <t>LÓPEZ</t>
  </si>
  <si>
    <t>F. XAVIER</t>
  </si>
  <si>
    <t>PERAL</t>
  </si>
  <si>
    <t>BOIX</t>
  </si>
  <si>
    <t>OSCAR</t>
  </si>
  <si>
    <t>PLA</t>
  </si>
  <si>
    <t>ANDRES</t>
  </si>
  <si>
    <t>PACHECO</t>
  </si>
  <si>
    <t>BELTRAN</t>
  </si>
  <si>
    <t>CARLES</t>
  </si>
  <si>
    <t>IGLESIAS</t>
  </si>
  <si>
    <t>HERRERA</t>
  </si>
  <si>
    <t>ARRIBAS</t>
  </si>
  <si>
    <t>GABRIEL</t>
  </si>
  <si>
    <t>DAVID</t>
  </si>
  <si>
    <t>RAUL</t>
  </si>
  <si>
    <t>CLAVERO</t>
  </si>
  <si>
    <t>ROMÁN</t>
  </si>
  <si>
    <t>GRAU</t>
  </si>
  <si>
    <t>CODINA</t>
  </si>
  <si>
    <t>FCO. JOSE</t>
  </si>
  <si>
    <t>OSUNA</t>
  </si>
  <si>
    <t>CAMPOS</t>
  </si>
  <si>
    <t>GEMMA</t>
  </si>
  <si>
    <t>ARTACHO</t>
  </si>
  <si>
    <t>SERGI</t>
  </si>
  <si>
    <t>GALLEGO</t>
  </si>
  <si>
    <t>LEAL</t>
  </si>
  <si>
    <t>VICTOR</t>
  </si>
  <si>
    <t>MARIA</t>
  </si>
  <si>
    <t>ANNA</t>
  </si>
  <si>
    <t>RICHARD</t>
  </si>
  <si>
    <t>MOMBLONA</t>
  </si>
  <si>
    <t>AITOR</t>
  </si>
  <si>
    <t>PORTA</t>
  </si>
  <si>
    <t>ISMAEL</t>
  </si>
  <si>
    <t>REPISO</t>
  </si>
  <si>
    <t>BERENGUER</t>
  </si>
  <si>
    <t>TUDELA</t>
  </si>
  <si>
    <t>MIRANDA</t>
  </si>
  <si>
    <t>ZHANG</t>
  </si>
  <si>
    <t>VINUESA</t>
  </si>
  <si>
    <t>MARTORELL</t>
  </si>
  <si>
    <t>ESCALA</t>
  </si>
  <si>
    <t>MOLINS</t>
  </si>
  <si>
    <t>RIBERA</t>
  </si>
  <si>
    <t>SOLE</t>
  </si>
  <si>
    <t>JOSEP</t>
  </si>
  <si>
    <t>RAMON</t>
  </si>
  <si>
    <t>ANTONIO</t>
  </si>
  <si>
    <t>JUAN</t>
  </si>
  <si>
    <t>MIRALLES</t>
  </si>
  <si>
    <t>DOMINGO</t>
  </si>
  <si>
    <t>FRANCESC</t>
  </si>
  <si>
    <t>DOMENECH</t>
  </si>
  <si>
    <t>FERRER</t>
  </si>
  <si>
    <t>LUIS</t>
  </si>
  <si>
    <t>PUJADAS</t>
  </si>
  <si>
    <t>POU</t>
  </si>
  <si>
    <t>NAVARRO</t>
  </si>
  <si>
    <t>BOSCH</t>
  </si>
  <si>
    <t>ROSELL</t>
  </si>
  <si>
    <t>JOSE</t>
  </si>
  <si>
    <t>MADURELL</t>
  </si>
  <si>
    <t>RODRIGUEZ</t>
  </si>
  <si>
    <t>MARIANO</t>
  </si>
  <si>
    <t>EDUARD</t>
  </si>
  <si>
    <t>FUSTER</t>
  </si>
  <si>
    <t>JOSE LUIS</t>
  </si>
  <si>
    <t>CULLA</t>
  </si>
  <si>
    <t>RIBAS</t>
  </si>
  <si>
    <t>PASCUAL</t>
  </si>
  <si>
    <t>SOLA</t>
  </si>
  <si>
    <t>MATEO</t>
  </si>
  <si>
    <t>ANTONI</t>
  </si>
  <si>
    <t>SAYOL</t>
  </si>
  <si>
    <t>JUAN ANTONIO</t>
  </si>
  <si>
    <t>MENDOZA</t>
  </si>
  <si>
    <t>FONT</t>
  </si>
  <si>
    <t>JAVIER</t>
  </si>
  <si>
    <t>LAZARO</t>
  </si>
  <si>
    <t>ENRIC</t>
  </si>
  <si>
    <t>JOSEP M.</t>
  </si>
  <si>
    <t>RECHE</t>
  </si>
  <si>
    <t>JOAQUIN</t>
  </si>
  <si>
    <t>SALGADO</t>
  </si>
  <si>
    <t>SALVADOR</t>
  </si>
  <si>
    <t>DIAZ</t>
  </si>
  <si>
    <t>BURLO</t>
  </si>
  <si>
    <t>JOSE ANTONIO</t>
  </si>
  <si>
    <t>GIL</t>
  </si>
  <si>
    <t>FUERTES</t>
  </si>
  <si>
    <t>CARLOS</t>
  </si>
  <si>
    <t>RAMIRO</t>
  </si>
  <si>
    <t>PRETEL</t>
  </si>
  <si>
    <t>GARRIDO</t>
  </si>
  <si>
    <t>CANUDAS</t>
  </si>
  <si>
    <t>JAIME</t>
  </si>
  <si>
    <t>FELIPE</t>
  </si>
  <si>
    <t>VALVERDE</t>
  </si>
  <si>
    <t>TORRES</t>
  </si>
  <si>
    <t>RIUS</t>
  </si>
  <si>
    <t>PALACIN</t>
  </si>
  <si>
    <t>FERNANDO</t>
  </si>
  <si>
    <t>ANGEL</t>
  </si>
  <si>
    <t>FAUSTI</t>
  </si>
  <si>
    <t>ESTRUCH</t>
  </si>
  <si>
    <t>BARRIO</t>
  </si>
  <si>
    <t>ADOLFO</t>
  </si>
  <si>
    <t>REDON</t>
  </si>
  <si>
    <t>AYALA</t>
  </si>
  <si>
    <t>RINS</t>
  </si>
  <si>
    <t>CLARAMONTE</t>
  </si>
  <si>
    <t>LLUIS</t>
  </si>
  <si>
    <t>ELIAS</t>
  </si>
  <si>
    <t>SOLER</t>
  </si>
  <si>
    <t>PALAU</t>
  </si>
  <si>
    <t>DOMINGUEZ</t>
  </si>
  <si>
    <t>JAUME</t>
  </si>
  <si>
    <t>TOMAS</t>
  </si>
  <si>
    <t>SIMON</t>
  </si>
  <si>
    <t>COLL</t>
  </si>
  <si>
    <t>CARBONELL</t>
  </si>
  <si>
    <t>GREGORIO</t>
  </si>
  <si>
    <t>JESUS</t>
  </si>
  <si>
    <t>FRANCISCO</t>
  </si>
  <si>
    <t>PALMERO</t>
  </si>
  <si>
    <t>IGNASI</t>
  </si>
  <si>
    <t>VAL</t>
  </si>
  <si>
    <t>GUILLEN</t>
  </si>
  <si>
    <t>ALEMANY</t>
  </si>
  <si>
    <t>MARIUS</t>
  </si>
  <si>
    <t>MARTIN</t>
  </si>
  <si>
    <t>LUCAS</t>
  </si>
  <si>
    <t>AMADEO</t>
  </si>
  <si>
    <t>REVILLA</t>
  </si>
  <si>
    <t>ASENSIO</t>
  </si>
  <si>
    <t>ALEX</t>
  </si>
  <si>
    <t>CALVO</t>
  </si>
  <si>
    <t>ORTIZ</t>
  </si>
  <si>
    <t>JOSEP MARIA</t>
  </si>
  <si>
    <t>PEREZ</t>
  </si>
  <si>
    <t>HIDALGO</t>
  </si>
  <si>
    <t>LORENZO</t>
  </si>
  <si>
    <t>JOSEP LLUIS</t>
  </si>
  <si>
    <t>PERE</t>
  </si>
  <si>
    <t>MORILLAS</t>
  </si>
  <si>
    <t>RUBIO</t>
  </si>
  <si>
    <t>CARRERAS</t>
  </si>
  <si>
    <t>ESPINOSA</t>
  </si>
  <si>
    <t>RIVERA</t>
  </si>
  <si>
    <t>RAFAEL</t>
  </si>
  <si>
    <t>BERTRAN</t>
  </si>
  <si>
    <t>PAVON</t>
  </si>
  <si>
    <t>BERMEJO</t>
  </si>
  <si>
    <t>SANZ</t>
  </si>
  <si>
    <t>VICENTE</t>
  </si>
  <si>
    <t>BAUTISTA</t>
  </si>
  <si>
    <t>ALECH</t>
  </si>
  <si>
    <t>EXPOSITO</t>
  </si>
  <si>
    <t>CAMPS</t>
  </si>
  <si>
    <t>ESTEVE</t>
  </si>
  <si>
    <t>INFANTE</t>
  </si>
  <si>
    <t>LOPE</t>
  </si>
  <si>
    <t>EUGENIO</t>
  </si>
  <si>
    <t>JORGE</t>
  </si>
  <si>
    <t>BISCARRI</t>
  </si>
  <si>
    <t>JOSE MANUEL</t>
  </si>
  <si>
    <t>MELENDO</t>
  </si>
  <si>
    <t>AGUADO</t>
  </si>
  <si>
    <t>ALBERTO</t>
  </si>
  <si>
    <t>JULIO</t>
  </si>
  <si>
    <t>LARA</t>
  </si>
  <si>
    <t>ESTRADA</t>
  </si>
  <si>
    <t>PAREJA</t>
  </si>
  <si>
    <t>MALLAT</t>
  </si>
  <si>
    <t>EMILIO</t>
  </si>
  <si>
    <t>BENITO</t>
  </si>
  <si>
    <t>LIEBANA</t>
  </si>
  <si>
    <t>LLOPART</t>
  </si>
  <si>
    <t>GUAL</t>
  </si>
  <si>
    <t>REBULL</t>
  </si>
  <si>
    <t>MIGUEL</t>
  </si>
  <si>
    <t>BARBERA</t>
  </si>
  <si>
    <t>CANO</t>
  </si>
  <si>
    <t>MIRO</t>
  </si>
  <si>
    <t>OLIVERA</t>
  </si>
  <si>
    <t>MONTAGUT</t>
  </si>
  <si>
    <t>ROVIRA</t>
  </si>
  <si>
    <t>AGEA</t>
  </si>
  <si>
    <t>GARRIGA</t>
  </si>
  <si>
    <t>MINGUELL</t>
  </si>
  <si>
    <t>CASTELLS</t>
  </si>
  <si>
    <t>MONTSERRAT</t>
  </si>
  <si>
    <t>LUCEA</t>
  </si>
  <si>
    <t>SASTRE</t>
  </si>
  <si>
    <t>SUES</t>
  </si>
  <si>
    <t>VIVES</t>
  </si>
  <si>
    <t>FEDERICO</t>
  </si>
  <si>
    <t>VARGAS</t>
  </si>
  <si>
    <t>COCHRAN</t>
  </si>
  <si>
    <t>MAYNOU</t>
  </si>
  <si>
    <t>NIETO</t>
  </si>
  <si>
    <t>TERUEL</t>
  </si>
  <si>
    <t>SALA</t>
  </si>
  <si>
    <t>GONZALEZ</t>
  </si>
  <si>
    <t>FIGUERAS</t>
  </si>
  <si>
    <t>TRICAS</t>
  </si>
  <si>
    <t>JOFRE</t>
  </si>
  <si>
    <t>DIEGO</t>
  </si>
  <si>
    <t>RAMIREZ</t>
  </si>
  <si>
    <t>MARCOS</t>
  </si>
  <si>
    <t>PUBILL</t>
  </si>
  <si>
    <t>MATIAS</t>
  </si>
  <si>
    <t>BLANCO</t>
  </si>
  <si>
    <t>CARMONA</t>
  </si>
  <si>
    <t>AMOROS</t>
  </si>
  <si>
    <t>CARME</t>
  </si>
  <si>
    <t>MESTRE</t>
  </si>
  <si>
    <t>ORS</t>
  </si>
  <si>
    <t>AZCON</t>
  </si>
  <si>
    <t>BIETO</t>
  </si>
  <si>
    <t>TARRAGO</t>
  </si>
  <si>
    <t>ZAPATA</t>
  </si>
  <si>
    <t>JOSE RAMON</t>
  </si>
  <si>
    <t>GUITART</t>
  </si>
  <si>
    <t>JURADO</t>
  </si>
  <si>
    <t>CLEMENTE</t>
  </si>
  <si>
    <t>VERA</t>
  </si>
  <si>
    <t>ALVAREZ</t>
  </si>
  <si>
    <t>PRATS</t>
  </si>
  <si>
    <t>ISIDRO</t>
  </si>
  <si>
    <t>ALONSO</t>
  </si>
  <si>
    <t>ABADIAS</t>
  </si>
  <si>
    <t>PLAYA</t>
  </si>
  <si>
    <t>MENDEZ</t>
  </si>
  <si>
    <t>CASTILLO</t>
  </si>
  <si>
    <t>VILA</t>
  </si>
  <si>
    <t>LLOBET</t>
  </si>
  <si>
    <t>NICOLAS</t>
  </si>
  <si>
    <t>ORTEGA</t>
  </si>
  <si>
    <t>CHICO</t>
  </si>
  <si>
    <t>CORTES</t>
  </si>
  <si>
    <t>EDUARDO</t>
  </si>
  <si>
    <t>CHACON</t>
  </si>
  <si>
    <t>MORALES</t>
  </si>
  <si>
    <t>SUERO</t>
  </si>
  <si>
    <t>ALEXANDRE</t>
  </si>
  <si>
    <t>SILVIA</t>
  </si>
  <si>
    <t>ESCUDERO</t>
  </si>
  <si>
    <t>ROMAN</t>
  </si>
  <si>
    <t>CAUDET</t>
  </si>
  <si>
    <t>TELLONS</t>
  </si>
  <si>
    <t>JUAN M.</t>
  </si>
  <si>
    <t>CONTRERAS</t>
  </si>
  <si>
    <t>MINGUEZ</t>
  </si>
  <si>
    <t>JOSE MIGUEL</t>
  </si>
  <si>
    <t>GUTIERREZ</t>
  </si>
  <si>
    <t>JULIAN</t>
  </si>
  <si>
    <t>SERNA</t>
  </si>
  <si>
    <t>ESTEVEZ</t>
  </si>
  <si>
    <t>GUILLEM</t>
  </si>
  <si>
    <t>SANCHIS</t>
  </si>
  <si>
    <t>FERMIN</t>
  </si>
  <si>
    <t>MERCE</t>
  </si>
  <si>
    <t>ALFREDO</t>
  </si>
  <si>
    <t>PEDRO</t>
  </si>
  <si>
    <t>CRISTOBAL</t>
  </si>
  <si>
    <t>ANGEL ANTONIO</t>
  </si>
  <si>
    <t>CASABONA</t>
  </si>
  <si>
    <t>FINA</t>
  </si>
  <si>
    <t>ANA MARIA</t>
  </si>
  <si>
    <t>AGUILAR</t>
  </si>
  <si>
    <t>FUENTES</t>
  </si>
  <si>
    <t>CARRILLO</t>
  </si>
  <si>
    <t>ROMO</t>
  </si>
  <si>
    <t>DIONISIO</t>
  </si>
  <si>
    <t>MONFORTE</t>
  </si>
  <si>
    <t>LUZ</t>
  </si>
  <si>
    <t>SALLA</t>
  </si>
  <si>
    <t>VALENTI</t>
  </si>
  <si>
    <t>LLAGOSTERA</t>
  </si>
  <si>
    <t>TUDO</t>
  </si>
  <si>
    <t>POZO</t>
  </si>
  <si>
    <t>BARRANCO</t>
  </si>
  <si>
    <t>SUBIRANA</t>
  </si>
  <si>
    <t>LUQUE</t>
  </si>
  <si>
    <t>QUESADA</t>
  </si>
  <si>
    <t>FELIX</t>
  </si>
  <si>
    <t>PONS</t>
  </si>
  <si>
    <t>DURAN</t>
  </si>
  <si>
    <t>XAVIER</t>
  </si>
  <si>
    <t>SOTO</t>
  </si>
  <si>
    <t>ROBLES</t>
  </si>
  <si>
    <t>URIBE</t>
  </si>
  <si>
    <t>JUAN MANUEL</t>
  </si>
  <si>
    <t>BADIA</t>
  </si>
  <si>
    <t>GUARCH</t>
  </si>
  <si>
    <t>HERRERO</t>
  </si>
  <si>
    <t>PINEDA</t>
  </si>
  <si>
    <t>ANTONIO JOSE</t>
  </si>
  <si>
    <t>MORILLA</t>
  </si>
  <si>
    <t>LI</t>
  </si>
  <si>
    <t>WANG</t>
  </si>
  <si>
    <t>ALCANTARA</t>
  </si>
  <si>
    <t>LOZANO</t>
  </si>
  <si>
    <t>GIRO</t>
  </si>
  <si>
    <t>FUSALBA</t>
  </si>
  <si>
    <t>GIMENEZ</t>
  </si>
  <si>
    <t>OLIVELLA</t>
  </si>
  <si>
    <t>DVORAK</t>
  </si>
  <si>
    <t>MUDRIK</t>
  </si>
  <si>
    <t>BERNAT</t>
  </si>
  <si>
    <t>MOLINA</t>
  </si>
  <si>
    <t>ROBERT</t>
  </si>
  <si>
    <t>GUZMAN</t>
  </si>
  <si>
    <t>CRESPO</t>
  </si>
  <si>
    <t>QUINTANA</t>
  </si>
  <si>
    <t>MADRONA</t>
  </si>
  <si>
    <t>JOSEP MANEL</t>
  </si>
  <si>
    <t>MAILLO</t>
  </si>
  <si>
    <t>WAHAB</t>
  </si>
  <si>
    <t>AHMED</t>
  </si>
  <si>
    <t>VICENT</t>
  </si>
  <si>
    <t>RIERA</t>
  </si>
  <si>
    <t>NARANJO</t>
  </si>
  <si>
    <t>VIDAL</t>
  </si>
  <si>
    <t>GOMIS</t>
  </si>
  <si>
    <t>PULGAR</t>
  </si>
  <si>
    <t>RIOS</t>
  </si>
  <si>
    <t>HERNANDEZ</t>
  </si>
  <si>
    <t>RICARDO</t>
  </si>
  <si>
    <t>BERNABEU</t>
  </si>
  <si>
    <t>GUERRERO</t>
  </si>
  <si>
    <t>WEISZ</t>
  </si>
  <si>
    <t>CARLOS JAVIER</t>
  </si>
  <si>
    <t>PEREIRA</t>
  </si>
  <si>
    <t>AGUSTIN</t>
  </si>
  <si>
    <t>CAMACHO</t>
  </si>
  <si>
    <t>COLLADO</t>
  </si>
  <si>
    <t>SANAHUJA</t>
  </si>
  <si>
    <t>CARRERA</t>
  </si>
  <si>
    <t>HEREDIA</t>
  </si>
  <si>
    <t>FRANCISCO JAVIER</t>
  </si>
  <si>
    <t>MENENDEZ</t>
  </si>
  <si>
    <t>VELASCO</t>
  </si>
  <si>
    <t>PERARNAU</t>
  </si>
  <si>
    <t>SEVILLA</t>
  </si>
  <si>
    <t>PLADEVALL</t>
  </si>
  <si>
    <t>SAIZ</t>
  </si>
  <si>
    <t>MARCEL</t>
  </si>
  <si>
    <t>SACASAS</t>
  </si>
  <si>
    <t>ARISSA</t>
  </si>
  <si>
    <t>VILLAR</t>
  </si>
  <si>
    <t>VILLORO</t>
  </si>
  <si>
    <t>CARDONER</t>
  </si>
  <si>
    <t>CALLEJA</t>
  </si>
  <si>
    <t>CASAS</t>
  </si>
  <si>
    <t>SALES</t>
  </si>
  <si>
    <t>CLIMENT</t>
  </si>
  <si>
    <t>MARIO</t>
  </si>
  <si>
    <t>REIG</t>
  </si>
  <si>
    <t>MOLAS</t>
  </si>
  <si>
    <t>AUQUE</t>
  </si>
  <si>
    <t>MOYA</t>
  </si>
  <si>
    <t>VERDEJO</t>
  </si>
  <si>
    <t>PLAZA</t>
  </si>
  <si>
    <t>OLLER</t>
  </si>
  <si>
    <t>BALLESTA</t>
  </si>
  <si>
    <t>LARIO</t>
  </si>
  <si>
    <t>CORDOBA</t>
  </si>
  <si>
    <t>PANAREDA</t>
  </si>
  <si>
    <t>CIRES</t>
  </si>
  <si>
    <t>YANG</t>
  </si>
  <si>
    <t>OTERO</t>
  </si>
  <si>
    <t>ALEXEI</t>
  </si>
  <si>
    <t>ANTONIO JESUS</t>
  </si>
  <si>
    <t>BENEDICTO</t>
  </si>
  <si>
    <t>PADILLA</t>
  </si>
  <si>
    <t>JON</t>
  </si>
  <si>
    <t>URIBARRI</t>
  </si>
  <si>
    <t>CRIADO</t>
  </si>
  <si>
    <t>BONILLA</t>
  </si>
  <si>
    <t>ABEL</t>
  </si>
  <si>
    <t>UBACH</t>
  </si>
  <si>
    <t>GRACIA</t>
  </si>
  <si>
    <t>HOMS</t>
  </si>
  <si>
    <t>ISAAC</t>
  </si>
  <si>
    <t>CABESTANY</t>
  </si>
  <si>
    <t>VILASECA</t>
  </si>
  <si>
    <t>DE LA ROSA</t>
  </si>
  <si>
    <t>LUCO</t>
  </si>
  <si>
    <t>MANUBENS</t>
  </si>
  <si>
    <t>DOLS</t>
  </si>
  <si>
    <t>BARLAM</t>
  </si>
  <si>
    <t>ASPACHS</t>
  </si>
  <si>
    <t>FRANCISCO JOSE</t>
  </si>
  <si>
    <t>IVAN</t>
  </si>
  <si>
    <t>LAVADO</t>
  </si>
  <si>
    <t>ROBERTO</t>
  </si>
  <si>
    <t>CEPERO</t>
  </si>
  <si>
    <t>MANZANO</t>
  </si>
  <si>
    <t>MULET</t>
  </si>
  <si>
    <t>SERGIO</t>
  </si>
  <si>
    <t>MARQUES</t>
  </si>
  <si>
    <t>VIOU</t>
  </si>
  <si>
    <t>SVETLANA</t>
  </si>
  <si>
    <t>SKOBKINA</t>
  </si>
  <si>
    <t>MICHAEL</t>
  </si>
  <si>
    <t>JUAN CARLOS</t>
  </si>
  <si>
    <t>ROGER</t>
  </si>
  <si>
    <t>VALLS</t>
  </si>
  <si>
    <t>ALVARO</t>
  </si>
  <si>
    <t>FERREIRO</t>
  </si>
  <si>
    <t>REY</t>
  </si>
  <si>
    <t>FRANCO</t>
  </si>
  <si>
    <t>BRUNO</t>
  </si>
  <si>
    <t>AZNAR</t>
  </si>
  <si>
    <t>ARMANDO</t>
  </si>
  <si>
    <t>GIBERT</t>
  </si>
  <si>
    <t>ARDILA</t>
  </si>
  <si>
    <t>MARQUEZ</t>
  </si>
  <si>
    <t>ESTEBAN</t>
  </si>
  <si>
    <t>ALFONSO</t>
  </si>
  <si>
    <t>CASTRO</t>
  </si>
  <si>
    <t>BERNAL</t>
  </si>
  <si>
    <t>EDGARDO</t>
  </si>
  <si>
    <t>PAGES</t>
  </si>
  <si>
    <t>BONET</t>
  </si>
  <si>
    <t>IZQUIERDO</t>
  </si>
  <si>
    <t>ELOI</t>
  </si>
  <si>
    <t>RIVERO</t>
  </si>
  <si>
    <t>CESAR</t>
  </si>
  <si>
    <t>BURGOS</t>
  </si>
  <si>
    <t>TEJEDOR</t>
  </si>
  <si>
    <t>JANE</t>
  </si>
  <si>
    <t>JUAN LUIS</t>
  </si>
  <si>
    <t>CABRERA</t>
  </si>
  <si>
    <t>JEREZ</t>
  </si>
  <si>
    <t>YUSTE</t>
  </si>
  <si>
    <t>FERRANDO</t>
  </si>
  <si>
    <t>ARIAS</t>
  </si>
  <si>
    <t>ALMAGRO</t>
  </si>
  <si>
    <t>AMADOR</t>
  </si>
  <si>
    <t>VAREA</t>
  </si>
  <si>
    <t>MARTA</t>
  </si>
  <si>
    <t>BAGUR</t>
  </si>
  <si>
    <t>ROBERTO CARLOS</t>
  </si>
  <si>
    <t>SALGUEIRO</t>
  </si>
  <si>
    <t>SERRES</t>
  </si>
  <si>
    <t>MARIMON</t>
  </si>
  <si>
    <t>TOR</t>
  </si>
  <si>
    <t>COSTA</t>
  </si>
  <si>
    <t>VAZQUEZ</t>
  </si>
  <si>
    <t>DOMENEC</t>
  </si>
  <si>
    <t>SAURET</t>
  </si>
  <si>
    <t>AYUSO</t>
  </si>
  <si>
    <t>AIXA</t>
  </si>
  <si>
    <t>POVEDA</t>
  </si>
  <si>
    <t>SOL</t>
  </si>
  <si>
    <t>BLAZQUEZ</t>
  </si>
  <si>
    <t>ESTHER</t>
  </si>
  <si>
    <t>ANTON</t>
  </si>
  <si>
    <t>VELAZQUEZ</t>
  </si>
  <si>
    <t>FCO. JAVIER</t>
  </si>
  <si>
    <t>MOLES</t>
  </si>
  <si>
    <t>REBOLLO</t>
  </si>
  <si>
    <t>FERREIRA</t>
  </si>
  <si>
    <t>FUSTE</t>
  </si>
  <si>
    <t>IGOR</t>
  </si>
  <si>
    <t>REDONDO</t>
  </si>
  <si>
    <t>ANDRADE</t>
  </si>
  <si>
    <t>PAGEO</t>
  </si>
  <si>
    <t>ALBA</t>
  </si>
  <si>
    <t>PRADES</t>
  </si>
  <si>
    <t>FELIU</t>
  </si>
  <si>
    <t>RUBEN</t>
  </si>
  <si>
    <t>MERINO</t>
  </si>
  <si>
    <t>CABALLERO</t>
  </si>
  <si>
    <t>OLIVA</t>
  </si>
  <si>
    <t>SEPULVEDA</t>
  </si>
  <si>
    <t>FRUCTUOSO</t>
  </si>
  <si>
    <t>ALFARO</t>
  </si>
  <si>
    <t>NURIA</t>
  </si>
  <si>
    <t>ZARAGOZA</t>
  </si>
  <si>
    <t>LAURA</t>
  </si>
  <si>
    <t>GIMENO</t>
  </si>
  <si>
    <t>BALTANAS</t>
  </si>
  <si>
    <t>CANALES</t>
  </si>
  <si>
    <t>FRANCESC X.</t>
  </si>
  <si>
    <t>CAPDEVILA</t>
  </si>
  <si>
    <t>SAURA</t>
  </si>
  <si>
    <t>SANCHO</t>
  </si>
  <si>
    <t>MALDONADO</t>
  </si>
  <si>
    <t>MOISES</t>
  </si>
  <si>
    <t>BUENO</t>
  </si>
  <si>
    <t>PUJOL</t>
  </si>
  <si>
    <t>SAAVEDRA</t>
  </si>
  <si>
    <t>ESCOBAR</t>
  </si>
  <si>
    <t>CAMPRODON</t>
  </si>
  <si>
    <t>MORCILLO</t>
  </si>
  <si>
    <t>CAPARROS</t>
  </si>
  <si>
    <t>ROCAMORA</t>
  </si>
  <si>
    <t>CHAMORRO</t>
  </si>
  <si>
    <t>REYES</t>
  </si>
  <si>
    <t>HARO</t>
  </si>
  <si>
    <t>VARAS</t>
  </si>
  <si>
    <t>CARRACEDO</t>
  </si>
  <si>
    <t>IKER</t>
  </si>
  <si>
    <t>TORRENTE</t>
  </si>
  <si>
    <t>PILAR</t>
  </si>
  <si>
    <t>CARRANZA</t>
  </si>
  <si>
    <t>BELMONTE</t>
  </si>
  <si>
    <t>PAMIES</t>
  </si>
  <si>
    <t>TOLEDO</t>
  </si>
  <si>
    <t>BLAS</t>
  </si>
  <si>
    <t>VILLALBA</t>
  </si>
  <si>
    <t>MEDINA</t>
  </si>
  <si>
    <t>LORENTE</t>
  </si>
  <si>
    <t>COLOMER</t>
  </si>
  <si>
    <t>PABLO</t>
  </si>
  <si>
    <t>ARENAS</t>
  </si>
  <si>
    <t>RENTERO</t>
  </si>
  <si>
    <t>POCH</t>
  </si>
  <si>
    <t>MIGUEL ANGEL</t>
  </si>
  <si>
    <t>AGUILERA</t>
  </si>
  <si>
    <t>GLORIA</t>
  </si>
  <si>
    <t>ESCOBOSA</t>
  </si>
  <si>
    <t>KILIAN</t>
  </si>
  <si>
    <t>LOBATO</t>
  </si>
  <si>
    <t>LLUVERAS</t>
  </si>
  <si>
    <t>BUSTOS</t>
  </si>
  <si>
    <t>GISBERT</t>
  </si>
  <si>
    <t>AREVALO</t>
  </si>
  <si>
    <t>MORAN</t>
  </si>
  <si>
    <t>ROS</t>
  </si>
  <si>
    <t>LUIS ALFONSO</t>
  </si>
  <si>
    <t>BARROS</t>
  </si>
  <si>
    <t>FLORES</t>
  </si>
  <si>
    <t>MONICA</t>
  </si>
  <si>
    <t>LINARES</t>
  </si>
  <si>
    <t>MAESTRE</t>
  </si>
  <si>
    <t>BARROSO</t>
  </si>
  <si>
    <t>ALEXANDER</t>
  </si>
  <si>
    <t>PONCE</t>
  </si>
  <si>
    <t>HECTOR</t>
  </si>
  <si>
    <t>CAMPOY</t>
  </si>
  <si>
    <t>DEL RIO</t>
  </si>
  <si>
    <t>PRUNEDA</t>
  </si>
  <si>
    <t>CORDERO</t>
  </si>
  <si>
    <t>MONTENEGRO</t>
  </si>
  <si>
    <t>SAEZ</t>
  </si>
  <si>
    <t>GALAN</t>
  </si>
  <si>
    <t>BORRAS</t>
  </si>
  <si>
    <t>PAULA</t>
  </si>
  <si>
    <t>SORIA</t>
  </si>
  <si>
    <t>ZHOU</t>
  </si>
  <si>
    <t>JORDA</t>
  </si>
  <si>
    <t>BOTEY</t>
  </si>
  <si>
    <t>AVILA</t>
  </si>
  <si>
    <t>MACIA</t>
  </si>
  <si>
    <t>ARROYO</t>
  </si>
  <si>
    <t>SANTOS</t>
  </si>
  <si>
    <t>MACHADO</t>
  </si>
  <si>
    <t>TORMO</t>
  </si>
  <si>
    <t>LLUCH</t>
  </si>
  <si>
    <t>CASTELLO</t>
  </si>
  <si>
    <t>ANA</t>
  </si>
  <si>
    <t>VILLARREAL</t>
  </si>
  <si>
    <t>BONAVILA</t>
  </si>
  <si>
    <t>SANMARTIN</t>
  </si>
  <si>
    <t>CALZADA</t>
  </si>
  <si>
    <t>LUIS MANUEL</t>
  </si>
  <si>
    <t>AGUSTI</t>
  </si>
  <si>
    <t>CONDE</t>
  </si>
  <si>
    <t>TITUS</t>
  </si>
  <si>
    <t>ODUNLAMI</t>
  </si>
  <si>
    <t>OMOTARA</t>
  </si>
  <si>
    <t>SANS</t>
  </si>
  <si>
    <t>CASTANY</t>
  </si>
  <si>
    <t>CASTELLANOS</t>
  </si>
  <si>
    <t>ACEBES</t>
  </si>
  <si>
    <t>MORAL</t>
  </si>
  <si>
    <t>LLORENS</t>
  </si>
  <si>
    <t>PETIT</t>
  </si>
  <si>
    <t>GUILLERMO</t>
  </si>
  <si>
    <t>RODRIGO</t>
  </si>
  <si>
    <t>OCHOA</t>
  </si>
  <si>
    <t>CASTELLANO</t>
  </si>
  <si>
    <t>SANDOVAL</t>
  </si>
  <si>
    <t>JUAN JOSE</t>
  </si>
  <si>
    <t>PAZ</t>
  </si>
  <si>
    <t>JOAN CARLES</t>
  </si>
  <si>
    <t>GEBELLI</t>
  </si>
  <si>
    <t>NAVARRETE</t>
  </si>
  <si>
    <t>RIBES</t>
  </si>
  <si>
    <t>RABASA</t>
  </si>
  <si>
    <t>HOSTENCH</t>
  </si>
  <si>
    <t>VADILLO</t>
  </si>
  <si>
    <t>ARANDA</t>
  </si>
  <si>
    <t>ZAMORA</t>
  </si>
  <si>
    <t>CARRASCO</t>
  </si>
  <si>
    <t>PARDO</t>
  </si>
  <si>
    <t>ARMENGOL</t>
  </si>
  <si>
    <t>JOAN ANTONI</t>
  </si>
  <si>
    <t>GINER</t>
  </si>
  <si>
    <t>ARITZ</t>
  </si>
  <si>
    <t>HUGO</t>
  </si>
  <si>
    <t>JUAN MIGUEL</t>
  </si>
  <si>
    <t>JUAN RAMON</t>
  </si>
  <si>
    <t>TORTOSA</t>
  </si>
  <si>
    <t>AVILES</t>
  </si>
  <si>
    <t>ESCOLA</t>
  </si>
  <si>
    <t>ACEDO</t>
  </si>
  <si>
    <t>MATA</t>
  </si>
  <si>
    <t>VIRGILI</t>
  </si>
  <si>
    <t>CARMEN</t>
  </si>
  <si>
    <t>SANTAMARIA</t>
  </si>
  <si>
    <t>DORIA</t>
  </si>
  <si>
    <t>BOADA</t>
  </si>
  <si>
    <t>ESCRIBANO</t>
  </si>
  <si>
    <t>GAMEZ</t>
  </si>
  <si>
    <t>DE MIGUEL</t>
  </si>
  <si>
    <t>CUCURELLA</t>
  </si>
  <si>
    <t>AUSIO</t>
  </si>
  <si>
    <t>PARRA</t>
  </si>
  <si>
    <t>SAMUEL</t>
  </si>
  <si>
    <t>URBANO</t>
  </si>
  <si>
    <t>RICO</t>
  </si>
  <si>
    <t>MUNTADA</t>
  </si>
  <si>
    <t>BERMUDEZ</t>
  </si>
  <si>
    <t>FABIAN</t>
  </si>
  <si>
    <t>CATALA</t>
  </si>
  <si>
    <t>JOSE MARIA</t>
  </si>
  <si>
    <t>MARIA DOLORES</t>
  </si>
  <si>
    <t>BARRAGAN</t>
  </si>
  <si>
    <t>FOLCH</t>
  </si>
  <si>
    <t>MARCO</t>
  </si>
  <si>
    <t>SALAS</t>
  </si>
  <si>
    <t>PAJARES</t>
  </si>
  <si>
    <t>DELGADO</t>
  </si>
  <si>
    <t>GREGORI</t>
  </si>
  <si>
    <t>ALMENDROS</t>
  </si>
  <si>
    <t>DE BLAS</t>
  </si>
  <si>
    <t>FOIX</t>
  </si>
  <si>
    <t>BARRERA</t>
  </si>
  <si>
    <t>DE HARO</t>
  </si>
  <si>
    <t>LUIS MIGUEL</t>
  </si>
  <si>
    <t>EMILIANO</t>
  </si>
  <si>
    <t>NOELIA</t>
  </si>
  <si>
    <t>COSTAS</t>
  </si>
  <si>
    <t>SOLAGRAN</t>
  </si>
  <si>
    <t>PALACIOS</t>
  </si>
  <si>
    <t>IGNACIO</t>
  </si>
  <si>
    <t>SALINAS</t>
  </si>
  <si>
    <t>PUERTO</t>
  </si>
  <si>
    <t>VALERO</t>
  </si>
  <si>
    <t>GALLART</t>
  </si>
  <si>
    <t>MERCADER</t>
  </si>
  <si>
    <t>RABADAN</t>
  </si>
  <si>
    <t>PALOMARES</t>
  </si>
  <si>
    <t>EVA</t>
  </si>
  <si>
    <t>LEOPOLDO</t>
  </si>
  <si>
    <t>MESA</t>
  </si>
  <si>
    <t>NOGUEIRA</t>
  </si>
  <si>
    <t>DIZ</t>
  </si>
  <si>
    <t>JOAN RAMON</t>
  </si>
  <si>
    <t>CLAUDIO</t>
  </si>
  <si>
    <t>LAGUNA</t>
  </si>
  <si>
    <t>COLOM</t>
  </si>
  <si>
    <t>ARMAS</t>
  </si>
  <si>
    <t>ASIER</t>
  </si>
  <si>
    <t>BUSTAMANTE</t>
  </si>
  <si>
    <t>DIEGUEZ</t>
  </si>
  <si>
    <t>COBOS</t>
  </si>
  <si>
    <t>FAJARDO</t>
  </si>
  <si>
    <t>MIRIAM</t>
  </si>
  <si>
    <t>GEA</t>
  </si>
  <si>
    <t>EMMA</t>
  </si>
  <si>
    <t>SONIA</t>
  </si>
  <si>
    <t>MORILLO</t>
  </si>
  <si>
    <t>SANTANA</t>
  </si>
  <si>
    <t>GUERRA</t>
  </si>
  <si>
    <t>MURILLO</t>
  </si>
  <si>
    <t>BAREA</t>
  </si>
  <si>
    <t>MURCIA</t>
  </si>
  <si>
    <t>CASADO</t>
  </si>
  <si>
    <t>PORTILLO</t>
  </si>
  <si>
    <t>SUSANA</t>
  </si>
  <si>
    <t>SALAMANCA</t>
  </si>
  <si>
    <t>VEGAS</t>
  </si>
  <si>
    <t>SANJUAN</t>
  </si>
  <si>
    <t>VILLANUEVA</t>
  </si>
  <si>
    <t>LUNA</t>
  </si>
  <si>
    <t>PRIETO</t>
  </si>
  <si>
    <t>JUAN FRANCISCO</t>
  </si>
  <si>
    <t>BALAGUER</t>
  </si>
  <si>
    <t>GONZALO</t>
  </si>
  <si>
    <t>ROSARIO</t>
  </si>
  <si>
    <t>PABLO JAVIER</t>
  </si>
  <si>
    <t>LLORET</t>
  </si>
  <si>
    <t>BLASCO</t>
  </si>
  <si>
    <t>PITA</t>
  </si>
  <si>
    <t>JESUS MARIA</t>
  </si>
  <si>
    <t>HERRERIAS</t>
  </si>
  <si>
    <t>REGUEIRO</t>
  </si>
  <si>
    <t>MORATO</t>
  </si>
  <si>
    <t>VICTOR MANUEL</t>
  </si>
  <si>
    <t>PEREA</t>
  </si>
  <si>
    <t>CARDONA</t>
  </si>
  <si>
    <t>EGEA</t>
  </si>
  <si>
    <t>IBORRA</t>
  </si>
  <si>
    <t>CERVERA</t>
  </si>
  <si>
    <t>MIKEL</t>
  </si>
  <si>
    <t>CARCELLER</t>
  </si>
  <si>
    <t>PERALTO</t>
  </si>
  <si>
    <t>MOYANO</t>
  </si>
  <si>
    <t>MANZANARES</t>
  </si>
  <si>
    <t>JOSE IGNACIO</t>
  </si>
  <si>
    <t>SIERRA</t>
  </si>
  <si>
    <t>BENJAMIN</t>
  </si>
  <si>
    <t>LARRIBA</t>
  </si>
  <si>
    <t>NATALIA</t>
  </si>
  <si>
    <t>BERNARDO</t>
  </si>
  <si>
    <t>CABELLO</t>
  </si>
  <si>
    <t>BARTOLOME</t>
  </si>
  <si>
    <t>GUIRAO</t>
  </si>
  <si>
    <t>PAREDES</t>
  </si>
  <si>
    <t>CIFUENTES</t>
  </si>
  <si>
    <t>FLOR</t>
  </si>
  <si>
    <t>SERAFIN</t>
  </si>
  <si>
    <t>ARJONA</t>
  </si>
  <si>
    <t>RUEDA</t>
  </si>
  <si>
    <t>DIEZ</t>
  </si>
  <si>
    <t>MAURO</t>
  </si>
  <si>
    <t>ROLDAN</t>
  </si>
  <si>
    <t>JOSE VICENTE</t>
  </si>
  <si>
    <t>ENRIQUE SOTERO</t>
  </si>
  <si>
    <t>TORRECILLA</t>
  </si>
  <si>
    <t>DE CASTRO</t>
  </si>
  <si>
    <t>VALLEJO</t>
  </si>
  <si>
    <t>URRUTIA</t>
  </si>
  <si>
    <t>MATEOS</t>
  </si>
  <si>
    <t>APARICIO</t>
  </si>
  <si>
    <t>REINA</t>
  </si>
  <si>
    <t>ESTEFANIA</t>
  </si>
  <si>
    <t>LUCIANO</t>
  </si>
  <si>
    <t>PRADO</t>
  </si>
  <si>
    <t>RAQUEL</t>
  </si>
  <si>
    <t>ALMENARA</t>
  </si>
  <si>
    <t>REQUENA</t>
  </si>
  <si>
    <t>BECERRA</t>
  </si>
  <si>
    <t>SUAREZ</t>
  </si>
  <si>
    <t>ANCA</t>
  </si>
  <si>
    <t>SORIANO</t>
  </si>
  <si>
    <t>MONTOLIU</t>
  </si>
  <si>
    <t>ECHEVARRIA</t>
  </si>
  <si>
    <t>SOUTO</t>
  </si>
  <si>
    <t>PETER</t>
  </si>
  <si>
    <t>FRANQUESA</t>
  </si>
  <si>
    <t>OLLE</t>
  </si>
  <si>
    <t>ARTURO</t>
  </si>
  <si>
    <t>CHAUME</t>
  </si>
  <si>
    <t>RAMIS</t>
  </si>
  <si>
    <t>COBA</t>
  </si>
  <si>
    <t>SOUZA</t>
  </si>
  <si>
    <t>MAGDALENA</t>
  </si>
  <si>
    <t>ALCALA</t>
  </si>
  <si>
    <t>MATE</t>
  </si>
  <si>
    <t>BLESA</t>
  </si>
  <si>
    <t>JUAN PEDRO</t>
  </si>
  <si>
    <t>VARELA</t>
  </si>
  <si>
    <t>GALTES</t>
  </si>
  <si>
    <t>CASAJUANA</t>
  </si>
  <si>
    <t>LLONGUERAS</t>
  </si>
  <si>
    <t>CASCALES</t>
  </si>
  <si>
    <t>CANOSA</t>
  </si>
  <si>
    <t>RUA</t>
  </si>
  <si>
    <t>PIZARRO</t>
  </si>
  <si>
    <t>CABEZAS</t>
  </si>
  <si>
    <t>JOSE JAVIER</t>
  </si>
  <si>
    <t>LIU</t>
  </si>
  <si>
    <t>CELDRAN</t>
  </si>
  <si>
    <t>EDO</t>
  </si>
  <si>
    <t>JOSE ANGEL</t>
  </si>
  <si>
    <t>PEIX</t>
  </si>
  <si>
    <t>CABANES</t>
  </si>
  <si>
    <t>RUANO</t>
  </si>
  <si>
    <t>THOMSON</t>
  </si>
  <si>
    <t>JOSE ALBERTO</t>
  </si>
  <si>
    <t>BARCELO</t>
  </si>
  <si>
    <t>MONZON</t>
  </si>
  <si>
    <t>SALAZAR</t>
  </si>
  <si>
    <t>FRANCES</t>
  </si>
  <si>
    <t>CARBALLO</t>
  </si>
  <si>
    <t>JOSE CARLOS</t>
  </si>
  <si>
    <t>CENTENO</t>
  </si>
  <si>
    <t>GAMAZO</t>
  </si>
  <si>
    <t>JOSE ENRIQUE</t>
  </si>
  <si>
    <t>ARCE</t>
  </si>
  <si>
    <t>DEL CERRO</t>
  </si>
  <si>
    <t>PALLARES</t>
  </si>
  <si>
    <t>DEL POZO</t>
  </si>
  <si>
    <t>NOGUE</t>
  </si>
  <si>
    <t>BLANCAFORT</t>
  </si>
  <si>
    <t>PENADES</t>
  </si>
  <si>
    <t>QUINTERO</t>
  </si>
  <si>
    <t>ANIBAL</t>
  </si>
  <si>
    <t>VELEZ</t>
  </si>
  <si>
    <t>SAID</t>
  </si>
  <si>
    <t>KRZYSZTOF</t>
  </si>
  <si>
    <t>PEDRO JOSE</t>
  </si>
  <si>
    <t>ZABALA</t>
  </si>
  <si>
    <t>POYATOS</t>
  </si>
  <si>
    <t>VALENTIN</t>
  </si>
  <si>
    <t>CASAMAJO</t>
  </si>
  <si>
    <t>IVAN MANUEL</t>
  </si>
  <si>
    <t>LOSADA</t>
  </si>
  <si>
    <t>GALA</t>
  </si>
  <si>
    <t>GARRE</t>
  </si>
  <si>
    <t>BERROCAL</t>
  </si>
  <si>
    <t>SEDANO</t>
  </si>
  <si>
    <t>ERNESTO</t>
  </si>
  <si>
    <t>BARREIRO</t>
  </si>
  <si>
    <t>ARANA</t>
  </si>
  <si>
    <t>MENDIGUREN</t>
  </si>
  <si>
    <t>ECHETO</t>
  </si>
  <si>
    <t>DE PAZOS</t>
  </si>
  <si>
    <t>VIANA</t>
  </si>
  <si>
    <t>AURELIO</t>
  </si>
  <si>
    <t>DE ANDRES</t>
  </si>
  <si>
    <t>GEADA</t>
  </si>
  <si>
    <t>REIGOSA</t>
  </si>
  <si>
    <t>BARRIOS</t>
  </si>
  <si>
    <t>MANUEL ENRIQUE</t>
  </si>
  <si>
    <t>DARIAS</t>
  </si>
  <si>
    <t>SEOANE</t>
  </si>
  <si>
    <t>CASAL</t>
  </si>
  <si>
    <t>NINE</t>
  </si>
  <si>
    <t>MARTIN MIGUEL</t>
  </si>
  <si>
    <t>PEDRAZA</t>
  </si>
  <si>
    <t>LUIS MARIA</t>
  </si>
  <si>
    <t>HEREZA</t>
  </si>
  <si>
    <t>GUDE</t>
  </si>
  <si>
    <t>JOSE ARTURO</t>
  </si>
  <si>
    <t>ARAGON</t>
  </si>
  <si>
    <t>ECHEVERRIA</t>
  </si>
  <si>
    <t>URRETA</t>
  </si>
  <si>
    <t>JUAN ANGEL</t>
  </si>
  <si>
    <t>GABALDON</t>
  </si>
  <si>
    <t>PLASENCIA</t>
  </si>
  <si>
    <t>ELOY</t>
  </si>
  <si>
    <t>JESUS MANUEL</t>
  </si>
  <si>
    <t>MONROY</t>
  </si>
  <si>
    <t>VALLE</t>
  </si>
  <si>
    <t>MARIA DEL CARMEN</t>
  </si>
  <si>
    <t>FROCHOSO</t>
  </si>
  <si>
    <t>BORONDO</t>
  </si>
  <si>
    <t>PAZ BAUTISTA JOSE</t>
  </si>
  <si>
    <t>RECIO</t>
  </si>
  <si>
    <t>QUEVEDO</t>
  </si>
  <si>
    <t>NOVO</t>
  </si>
  <si>
    <t>LARRION</t>
  </si>
  <si>
    <t>ALBORES</t>
  </si>
  <si>
    <t>DEL CAMPO</t>
  </si>
  <si>
    <t>ANGULO</t>
  </si>
  <si>
    <t>SANFRUTOS</t>
  </si>
  <si>
    <t>CONCEPCION</t>
  </si>
  <si>
    <t>PONTIGO</t>
  </si>
  <si>
    <t>RUESCAS</t>
  </si>
  <si>
    <t>FERNÁNDEZ</t>
  </si>
  <si>
    <t>ANTONIO MANUEL</t>
  </si>
  <si>
    <t>ÁLVAREZ</t>
  </si>
  <si>
    <t>INMACULADA</t>
  </si>
  <si>
    <t>GATO</t>
  </si>
  <si>
    <t>SILIO</t>
  </si>
  <si>
    <t>HAMBRONA</t>
  </si>
  <si>
    <t>MARCELINO</t>
  </si>
  <si>
    <t>CHOOLANI</t>
  </si>
  <si>
    <t>WADHWANI</t>
  </si>
  <si>
    <t>JOSE JOAQUIN</t>
  </si>
  <si>
    <t>FREGEL</t>
  </si>
  <si>
    <t>ESCOLAR</t>
  </si>
  <si>
    <t>DEMETRIO</t>
  </si>
  <si>
    <t>SIXTO</t>
  </si>
  <si>
    <t>PANIAGUA</t>
  </si>
  <si>
    <t>ARISTIDES</t>
  </si>
  <si>
    <t>INES</t>
  </si>
  <si>
    <t>PADIN</t>
  </si>
  <si>
    <t>ACOSTA</t>
  </si>
  <si>
    <t>BEATRIZ</t>
  </si>
  <si>
    <t>VIGUERA</t>
  </si>
  <si>
    <t>CORONEL</t>
  </si>
  <si>
    <t>LAGO</t>
  </si>
  <si>
    <t>MARIA GLORIA</t>
  </si>
  <si>
    <t>.</t>
  </si>
  <si>
    <t>LUIS JESUS</t>
  </si>
  <si>
    <t>CEIDE</t>
  </si>
  <si>
    <t>JESÚS</t>
  </si>
  <si>
    <t>IRIARTE</t>
  </si>
  <si>
    <t>MAZA</t>
  </si>
  <si>
    <t>YOLANDA</t>
  </si>
  <si>
    <t>LARIOS</t>
  </si>
  <si>
    <t>CANDELA</t>
  </si>
  <si>
    <t>JOSÉ</t>
  </si>
  <si>
    <t>GARCÍA</t>
  </si>
  <si>
    <t>REBORDINOS</t>
  </si>
  <si>
    <t>MIRAMON</t>
  </si>
  <si>
    <t>MIGUELEZ</t>
  </si>
  <si>
    <t>ESCALANTE</t>
  </si>
  <si>
    <t>ISIDORO</t>
  </si>
  <si>
    <t>RADILLO</t>
  </si>
  <si>
    <t>MARI PAZ</t>
  </si>
  <si>
    <t>CORDO</t>
  </si>
  <si>
    <t>PARRAS</t>
  </si>
  <si>
    <t>ARMENTIA</t>
  </si>
  <si>
    <t>CONESA</t>
  </si>
  <si>
    <t>SOSA</t>
  </si>
  <si>
    <t>RECUNA</t>
  </si>
  <si>
    <t>ARRAIZA</t>
  </si>
  <si>
    <t>DE MATA</t>
  </si>
  <si>
    <t>JESUS HISAI</t>
  </si>
  <si>
    <t>LUIS MARTIN</t>
  </si>
  <si>
    <t>NICASIO</t>
  </si>
  <si>
    <t>YEBENES</t>
  </si>
  <si>
    <t>BASABE</t>
  </si>
  <si>
    <t>ISABEL</t>
  </si>
  <si>
    <t>MEDIAVILLA</t>
  </si>
  <si>
    <t>ENRIQUE JOSE</t>
  </si>
  <si>
    <t>PERIS</t>
  </si>
  <si>
    <t>PEDRO J.</t>
  </si>
  <si>
    <t>LUIS ALBERTO</t>
  </si>
  <si>
    <t>TRAPIELLO</t>
  </si>
  <si>
    <t>BARRETO</t>
  </si>
  <si>
    <t>JUAN BAUTISTA</t>
  </si>
  <si>
    <t>BERRENDO</t>
  </si>
  <si>
    <t>HENCHE</t>
  </si>
  <si>
    <t>CORA</t>
  </si>
  <si>
    <t>QIANG</t>
  </si>
  <si>
    <t>ZHAO</t>
  </si>
  <si>
    <t>IGNACIO JUAN</t>
  </si>
  <si>
    <t>GUELBENZU</t>
  </si>
  <si>
    <t>WOLFGANG</t>
  </si>
  <si>
    <t>REINECKE</t>
  </si>
  <si>
    <t>PINTOS</t>
  </si>
  <si>
    <t>JORGE ANDRES</t>
  </si>
  <si>
    <t>GAMBRA</t>
  </si>
  <si>
    <t>ANTONIO MATEO</t>
  </si>
  <si>
    <t>CIBANTOS</t>
  </si>
  <si>
    <t>RIVEIRO</t>
  </si>
  <si>
    <t>MENDIRICHAGA</t>
  </si>
  <si>
    <t>SAN SEBASTIAN</t>
  </si>
  <si>
    <t>RAMON JOSE</t>
  </si>
  <si>
    <t>COLADO</t>
  </si>
  <si>
    <t>MOURE</t>
  </si>
  <si>
    <t>KAROLINE</t>
  </si>
  <si>
    <t>GIMPL</t>
  </si>
  <si>
    <t>MARCELO ANTONIO</t>
  </si>
  <si>
    <t>ESCOBIO</t>
  </si>
  <si>
    <t>JOSE FRANCISCO</t>
  </si>
  <si>
    <t>CARMEN MARIA</t>
  </si>
  <si>
    <t>ALLER</t>
  </si>
  <si>
    <t>OLAZABAL</t>
  </si>
  <si>
    <t>SEIJIDO</t>
  </si>
  <si>
    <t>TEJUELO</t>
  </si>
  <si>
    <t>LUIS JORGE</t>
  </si>
  <si>
    <t>JORGE LUIS</t>
  </si>
  <si>
    <t>CAPILLA</t>
  </si>
  <si>
    <t>GUISADO</t>
  </si>
  <si>
    <t>JOSE MARIO</t>
  </si>
  <si>
    <t>JOSÉ ANTONIO</t>
  </si>
  <si>
    <t>AMAYA</t>
  </si>
  <si>
    <t>GAMBOA</t>
  </si>
  <si>
    <t>ADODO</t>
  </si>
  <si>
    <t>MORAGUEZ</t>
  </si>
  <si>
    <t>FERNANDO JOSÉ</t>
  </si>
  <si>
    <t>MONTANS</t>
  </si>
  <si>
    <t>ZUAZUA</t>
  </si>
  <si>
    <t>BELLOSO</t>
  </si>
  <si>
    <t>GAYOSO</t>
  </si>
  <si>
    <t>ECHÁNOVE</t>
  </si>
  <si>
    <t>RIVERO DE AGUILAR</t>
  </si>
  <si>
    <t>MORAGUES</t>
  </si>
  <si>
    <t>AMOR</t>
  </si>
  <si>
    <t>SAHUN</t>
  </si>
  <si>
    <t>PÉREZ</t>
  </si>
  <si>
    <t>GHERASIM</t>
  </si>
  <si>
    <t>DIAMANDI</t>
  </si>
  <si>
    <t>HUERTA</t>
  </si>
  <si>
    <t>ESTEBAN ROBERTO</t>
  </si>
  <si>
    <t>MORAGON</t>
  </si>
  <si>
    <t>GOIZUETA</t>
  </si>
  <si>
    <t>MANUEL ANGEL</t>
  </si>
  <si>
    <t>ECHANOVE</t>
  </si>
  <si>
    <t>POSADA</t>
  </si>
  <si>
    <t>BOSCA</t>
  </si>
  <si>
    <t>ANAUT</t>
  </si>
  <si>
    <t>MOLL</t>
  </si>
  <si>
    <t>SALORD</t>
  </si>
  <si>
    <t>RABASSO</t>
  </si>
  <si>
    <t>SANTAMARTA</t>
  </si>
  <si>
    <t>ARRAZOLA</t>
  </si>
  <si>
    <t>JUAN ALBINO</t>
  </si>
  <si>
    <t>SOBRADOS</t>
  </si>
  <si>
    <t>VIERA</t>
  </si>
  <si>
    <t>DE LAS HERAS</t>
  </si>
  <si>
    <t>IRISO</t>
  </si>
  <si>
    <t>NICUESA</t>
  </si>
  <si>
    <t>LOIS</t>
  </si>
  <si>
    <t>MAGRANER</t>
  </si>
  <si>
    <t>ZUBIRIA</t>
  </si>
  <si>
    <t>CORPAS</t>
  </si>
  <si>
    <t>LAMBEA</t>
  </si>
  <si>
    <t>CALVILLO</t>
  </si>
  <si>
    <t>ARCADIO</t>
  </si>
  <si>
    <t>HERROJO</t>
  </si>
  <si>
    <t>CAPO</t>
  </si>
  <si>
    <t>PHILIPPE</t>
  </si>
  <si>
    <t>VIALLET</t>
  </si>
  <si>
    <t>PANADERO</t>
  </si>
  <si>
    <t>TITO ROGGER</t>
  </si>
  <si>
    <t>DOPICO</t>
  </si>
  <si>
    <t>SÁNCHEZ</t>
  </si>
  <si>
    <t>PERAITA</t>
  </si>
  <si>
    <t>MELO</t>
  </si>
  <si>
    <t>MARKUS HERMANN</t>
  </si>
  <si>
    <t>CUADRA</t>
  </si>
  <si>
    <t>PIN</t>
  </si>
  <si>
    <t>BERZOSA</t>
  </si>
  <si>
    <t>JOSÉ MANUEL</t>
  </si>
  <si>
    <t>URIZ</t>
  </si>
  <si>
    <t>CENOZ</t>
  </si>
  <si>
    <t>EMELIANOV</t>
  </si>
  <si>
    <t>MIJAILOVICH</t>
  </si>
  <si>
    <t>VILCHEZ</t>
  </si>
  <si>
    <t>TROYON</t>
  </si>
  <si>
    <t>BEAMONTE</t>
  </si>
  <si>
    <t>SIMONA ELENA</t>
  </si>
  <si>
    <t>SAVU</t>
  </si>
  <si>
    <t>VINTINA</t>
  </si>
  <si>
    <t>MARRERO</t>
  </si>
  <si>
    <t>CABACO</t>
  </si>
  <si>
    <t>VICENTA</t>
  </si>
  <si>
    <t>MERIDA</t>
  </si>
  <si>
    <t>YAO</t>
  </si>
  <si>
    <t>PENA</t>
  </si>
  <si>
    <t>AGÜERA</t>
  </si>
  <si>
    <t>BERGADO</t>
  </si>
  <si>
    <t>JULIO JOSE</t>
  </si>
  <si>
    <t>ABLANEDO</t>
  </si>
  <si>
    <t>GENS</t>
  </si>
  <si>
    <t>INTXAURRAGA</t>
  </si>
  <si>
    <t>ARVELO</t>
  </si>
  <si>
    <t>WEI DONG</t>
  </si>
  <si>
    <t>SHI</t>
  </si>
  <si>
    <t>RESUELA</t>
  </si>
  <si>
    <t>JUAN EMILIO</t>
  </si>
  <si>
    <t>HILARIO</t>
  </si>
  <si>
    <t>ALEJO</t>
  </si>
  <si>
    <t>RAYCO</t>
  </si>
  <si>
    <t>YANES</t>
  </si>
  <si>
    <t>RAFAEL JOSE</t>
  </si>
  <si>
    <t>DEL VALLE</t>
  </si>
  <si>
    <t>VALERI</t>
  </si>
  <si>
    <t>MALOV</t>
  </si>
  <si>
    <t>JOSE DAVID</t>
  </si>
  <si>
    <t>JOSE ALFONSO</t>
  </si>
  <si>
    <t>ROCHA</t>
  </si>
  <si>
    <t>VILLA</t>
  </si>
  <si>
    <t>CARNEROS</t>
  </si>
  <si>
    <t>BEAMUD</t>
  </si>
  <si>
    <t>ROI</t>
  </si>
  <si>
    <t>BENITEZ</t>
  </si>
  <si>
    <t>IVARS</t>
  </si>
  <si>
    <t>RAMA</t>
  </si>
  <si>
    <t>FRANCISCO BORJA</t>
  </si>
  <si>
    <t>VALENCIA</t>
  </si>
  <si>
    <t>GUALBERTO</t>
  </si>
  <si>
    <t>IRINEU</t>
  </si>
  <si>
    <t>GOMEZ-VALADES</t>
  </si>
  <si>
    <t>DE PABLO</t>
  </si>
  <si>
    <t>MACHIN</t>
  </si>
  <si>
    <t>CARLOS DAVID</t>
  </si>
  <si>
    <t>SOLIS</t>
  </si>
  <si>
    <t>VEIGA</t>
  </si>
  <si>
    <t>FRIAS</t>
  </si>
  <si>
    <t>GOIKOETXEA</t>
  </si>
  <si>
    <t>REAL</t>
  </si>
  <si>
    <t>ARZOLA</t>
  </si>
  <si>
    <t>VILLARROEL</t>
  </si>
  <si>
    <t>PEDRO LUIS</t>
  </si>
  <si>
    <t>UNAI</t>
  </si>
  <si>
    <t>ALMUDENA</t>
  </si>
  <si>
    <t>BELEN</t>
  </si>
  <si>
    <t>MOLINERO</t>
  </si>
  <si>
    <t>BAEZ</t>
  </si>
  <si>
    <t>MARCO ANTONIO</t>
  </si>
  <si>
    <t>CARLOS M.</t>
  </si>
  <si>
    <t>NAHARRO</t>
  </si>
  <si>
    <t>MARTÍN</t>
  </si>
  <si>
    <t>PUGA</t>
  </si>
  <si>
    <t>MARTÍNEZ</t>
  </si>
  <si>
    <t>JOSE DOMINGO</t>
  </si>
  <si>
    <t>AFONSO</t>
  </si>
  <si>
    <t>DOBLAS</t>
  </si>
  <si>
    <t>CASTRILLON</t>
  </si>
  <si>
    <t>SARAI</t>
  </si>
  <si>
    <t>IRANZO</t>
  </si>
  <si>
    <t>CEA</t>
  </si>
  <si>
    <t>BARCIA</t>
  </si>
  <si>
    <t>GONZÁLEZ</t>
  </si>
  <si>
    <t>NIGERUK</t>
  </si>
  <si>
    <t>MAXIMO</t>
  </si>
  <si>
    <t>DE LA MATA</t>
  </si>
  <si>
    <t>FRANCISCO DE BORJA</t>
  </si>
  <si>
    <t>BIBILONI</t>
  </si>
  <si>
    <t>ELADIO</t>
  </si>
  <si>
    <t>MATO</t>
  </si>
  <si>
    <t>POMBO</t>
  </si>
  <si>
    <t>JIMENO</t>
  </si>
  <si>
    <t>BUSTILLO</t>
  </si>
  <si>
    <t>HIERRO</t>
  </si>
  <si>
    <t>DEL OLMO</t>
  </si>
  <si>
    <t>VALLADARES</t>
  </si>
  <si>
    <t>BARTNIK</t>
  </si>
  <si>
    <t>ANTEQUERA</t>
  </si>
  <si>
    <t>MONCHO</t>
  </si>
  <si>
    <t>RAYNAUD</t>
  </si>
  <si>
    <t>MERCHAN</t>
  </si>
  <si>
    <t>IDOIA</t>
  </si>
  <si>
    <t>BRETON</t>
  </si>
  <si>
    <t>ABELAIRAS</t>
  </si>
  <si>
    <t>AVELINO</t>
  </si>
  <si>
    <t>AMESTI</t>
  </si>
  <si>
    <t>MOSTEIRO</t>
  </si>
  <si>
    <t>TOMÁS</t>
  </si>
  <si>
    <t>BETHENCOURT</t>
  </si>
  <si>
    <t>ARTEAGA</t>
  </si>
  <si>
    <t>LOREN</t>
  </si>
  <si>
    <t>PORTILLA</t>
  </si>
  <si>
    <t>JOSU</t>
  </si>
  <si>
    <t>PANIELLO</t>
  </si>
  <si>
    <t>AROLAS</t>
  </si>
  <si>
    <t>HIGINIO</t>
  </si>
  <si>
    <t>JULIÁN TRINIDAD</t>
  </si>
  <si>
    <t>CERÓN</t>
  </si>
  <si>
    <t>MÉNDEZ</t>
  </si>
  <si>
    <t>JOSÉ YERAY</t>
  </si>
  <si>
    <t>MARTEL</t>
  </si>
  <si>
    <t>MIRELES</t>
  </si>
  <si>
    <t>TARDIO</t>
  </si>
  <si>
    <t>QUERO</t>
  </si>
  <si>
    <t>RAMON ERNESTO</t>
  </si>
  <si>
    <t>BATISTA</t>
  </si>
  <si>
    <t>MONTESDEOCA</t>
  </si>
  <si>
    <t>LAMBERTO</t>
  </si>
  <si>
    <t>CARLESSO</t>
  </si>
  <si>
    <t>OJEDA</t>
  </si>
  <si>
    <t>MODIA</t>
  </si>
  <si>
    <t>BUEDO</t>
  </si>
  <si>
    <t>HIGUERA</t>
  </si>
  <si>
    <t>MIGUEL ÁNGEL</t>
  </si>
  <si>
    <t>CALIXTO</t>
  </si>
  <si>
    <t>ENRIQUE MIGUEL</t>
  </si>
  <si>
    <t>DIEGO MANUEL</t>
  </si>
  <si>
    <t>MARIA DEL PILAR</t>
  </si>
  <si>
    <t>SAN MIGUEL</t>
  </si>
  <si>
    <t>PARGAS</t>
  </si>
  <si>
    <t>DRAGO</t>
  </si>
  <si>
    <t>PATO</t>
  </si>
  <si>
    <t>FERNANDO JAVIER</t>
  </si>
  <si>
    <t>NEIRA</t>
  </si>
  <si>
    <t>DOMÍNGUEZ</t>
  </si>
  <si>
    <t>VILLOSLADA</t>
  </si>
  <si>
    <t>BATALLER</t>
  </si>
  <si>
    <t>GAO</t>
  </si>
  <si>
    <t>DAVI</t>
  </si>
  <si>
    <t>CARREIRA</t>
  </si>
  <si>
    <t>VÁZQUEZ</t>
  </si>
  <si>
    <t>GULDRIS</t>
  </si>
  <si>
    <t>FERNANDO JOSE</t>
  </si>
  <si>
    <t>QUEIRUGA</t>
  </si>
  <si>
    <t>FERNANDO RAMON</t>
  </si>
  <si>
    <t>CANEDA</t>
  </si>
  <si>
    <t>GARI</t>
  </si>
  <si>
    <t>CALZA</t>
  </si>
  <si>
    <t>AGREDA</t>
  </si>
  <si>
    <t>BENJUMEA</t>
  </si>
  <si>
    <t>RUFO</t>
  </si>
  <si>
    <t>BAL</t>
  </si>
  <si>
    <t>MERCADAL</t>
  </si>
  <si>
    <t>JUANICO</t>
  </si>
  <si>
    <t>MELIA</t>
  </si>
  <si>
    <t>CHELLY</t>
  </si>
  <si>
    <t>OLIVEIRA</t>
  </si>
  <si>
    <t>ARABEL</t>
  </si>
  <si>
    <t>FRAGA</t>
  </si>
  <si>
    <t>MARÍN</t>
  </si>
  <si>
    <t>LAVANDEIRA</t>
  </si>
  <si>
    <t>JUAN MARIA</t>
  </si>
  <si>
    <t>ALBERDI</t>
  </si>
  <si>
    <t>CORTÉS</t>
  </si>
  <si>
    <t>TUDURI</t>
  </si>
  <si>
    <t>VICENÇ</t>
  </si>
  <si>
    <t>PAULINO</t>
  </si>
  <si>
    <t>MUR</t>
  </si>
  <si>
    <t>REGIDOR</t>
  </si>
  <si>
    <t>DENMING</t>
  </si>
  <si>
    <t>URQUIZU</t>
  </si>
  <si>
    <t>OTEO</t>
  </si>
  <si>
    <t>ARBOR</t>
  </si>
  <si>
    <t>RODOLFO</t>
  </si>
  <si>
    <t>VARONA</t>
  </si>
  <si>
    <t>LAO</t>
  </si>
  <si>
    <t>LARRIETY</t>
  </si>
  <si>
    <t>CANZOBRE</t>
  </si>
  <si>
    <t>JUAN FERNANDO</t>
  </si>
  <si>
    <t>LUIS AGUSTIN</t>
  </si>
  <si>
    <t>JIAN WEI</t>
  </si>
  <si>
    <t>GILARRANZ</t>
  </si>
  <si>
    <t>SAN LORENZO</t>
  </si>
  <si>
    <t>LAGE</t>
  </si>
  <si>
    <t>MANEIRO</t>
  </si>
  <si>
    <t>VIQUEIRA</t>
  </si>
  <si>
    <t>MASEDA</t>
  </si>
  <si>
    <t>FRAGO</t>
  </si>
  <si>
    <t>YURI</t>
  </si>
  <si>
    <t>BOTUSAN</t>
  </si>
  <si>
    <t>VASILE MANDACHE</t>
  </si>
  <si>
    <t>SANCHEZ-VALLEJO</t>
  </si>
  <si>
    <t>CARRICONDO</t>
  </si>
  <si>
    <t>OSLE</t>
  </si>
  <si>
    <t>ÁNGEL</t>
  </si>
  <si>
    <t>LECHADO</t>
  </si>
  <si>
    <t>RAÚL</t>
  </si>
  <si>
    <t>GARCELL</t>
  </si>
  <si>
    <t>ABALDE</t>
  </si>
  <si>
    <t>TROMPETA</t>
  </si>
  <si>
    <t>MELINS</t>
  </si>
  <si>
    <t>LASCURAIN</t>
  </si>
  <si>
    <t>GUTIÉRREZ</t>
  </si>
  <si>
    <t>INÉS AINHOA</t>
  </si>
  <si>
    <t>ZHAN</t>
  </si>
  <si>
    <t>MARÍA DOLORES</t>
  </si>
  <si>
    <t>DE FRANCISCO</t>
  </si>
  <si>
    <t>DANIEL ALEJANDRO</t>
  </si>
  <si>
    <t>JOSÉ LUIS</t>
  </si>
  <si>
    <t>MAQUEDA</t>
  </si>
  <si>
    <t>PEDRO MIGUEL</t>
  </si>
  <si>
    <t>RUÍZ</t>
  </si>
  <si>
    <t>JOSÉ RAMÓN</t>
  </si>
  <si>
    <t>BÁRBARA</t>
  </si>
  <si>
    <t>OLEG</t>
  </si>
  <si>
    <t>OVCHINNIKOV</t>
  </si>
  <si>
    <t>VAN WALRE</t>
  </si>
  <si>
    <t>BEARES</t>
  </si>
  <si>
    <t>PRELLEZO</t>
  </si>
  <si>
    <t>DE BURGOS</t>
  </si>
  <si>
    <t>LODOS</t>
  </si>
  <si>
    <t>TARDON</t>
  </si>
  <si>
    <t>JOSE MARÍA</t>
  </si>
  <si>
    <t>GADEA</t>
  </si>
  <si>
    <t>BENLLOCH</t>
  </si>
  <si>
    <t>GIMÉNEZ</t>
  </si>
  <si>
    <t>CHENOLL</t>
  </si>
  <si>
    <t>JUAN IGNACIO</t>
  </si>
  <si>
    <t>REAL CIRCULO DE LABRADORES</t>
  </si>
  <si>
    <t>CIRCULO MERCANTIL E INDUSTRIAL</t>
  </si>
  <si>
    <t>CLUB TENIS DE MESA PORTUENSE</t>
  </si>
  <si>
    <t>CLUB TENIS DE MESA BAHIA DE CADIZ</t>
  </si>
  <si>
    <t>CLUB MEDICINA TENIS DE MESA</t>
  </si>
  <si>
    <t>C.D. CIRCULO RECREATIVO MOTRIL</t>
  </si>
  <si>
    <t>CLUB TENIS DE MESA SAN JOSE</t>
  </si>
  <si>
    <t>CLUB TENIS DE MESA ALMENDRALEJO</t>
  </si>
  <si>
    <t>CLUB NARON TENIS DE MESA</t>
  </si>
  <si>
    <t>CLUB DEPORTIVO MURCIA TENIS DE MESA</t>
  </si>
  <si>
    <t>CLUB TENNIS DE TAULA MEDITERRANEO</t>
  </si>
  <si>
    <t>CAMBADOS TENIS DE MESA</t>
  </si>
  <si>
    <t>CLUB TENIS MESA GETAFE</t>
  </si>
  <si>
    <t>CLUB TENIS DE MESA UNASYR ALICANTE</t>
  </si>
  <si>
    <t>CLUB TENIS DE MESA ALCOY</t>
  </si>
  <si>
    <t>AVILES TENIS DE MESA</t>
  </si>
  <si>
    <t>AGRUPACION DEPORTIVA DON BENITO</t>
  </si>
  <si>
    <t>INCA TENNIS TAULA CLUB</t>
  </si>
  <si>
    <t>CLUB PALMA TENNIS DE TAULA</t>
  </si>
  <si>
    <t>VIC TENNIS DE TAULA</t>
  </si>
  <si>
    <t>CLUB TENNIS DE TAULA C.E.R. L'ESCALA</t>
  </si>
  <si>
    <t>CLUB LEKA ENEA TENIS DE MESA</t>
  </si>
  <si>
    <t>SOCIEDAD DEPORTIVA HIPICA</t>
  </si>
  <si>
    <t>CLUB TENIS DE MESA CORUÑA</t>
  </si>
  <si>
    <t>CLUB TENIS DE MESA COSLADA</t>
  </si>
  <si>
    <t>CLUB ESCUELA TENIS DE MESA GETAFE</t>
  </si>
  <si>
    <t>CLUB TENIS DE MESA SAN S. DE LOS REYES</t>
  </si>
  <si>
    <t>CLUB DEPORTIVO OBERENA</t>
  </si>
  <si>
    <t>CLUB DEPORTIVO ARTXANDAKO MAHAI TENIS</t>
  </si>
  <si>
    <t>A.D. SCHOOL ZARAGOZA TENIS DE MESA</t>
  </si>
  <si>
    <t>A.D.G. SANTIAGO TENIS DE MESA</t>
  </si>
  <si>
    <t>CENTRO NATACION HELIOS</t>
  </si>
  <si>
    <t>CLUB TENIS DE MESA DAMA DE ELCHE</t>
  </si>
  <si>
    <t>CLUB TENIS DE MESA MOSTOLES</t>
  </si>
  <si>
    <t>TENIS DE MESA VILLAFRANCA</t>
  </si>
  <si>
    <t>SOCIEDAD LICEO DE NOIA</t>
  </si>
  <si>
    <t>TENIS DE MESA ALMARAZ</t>
  </si>
  <si>
    <t>CLUB TENNIS DE TAULA BORGES</t>
  </si>
  <si>
    <t>CLUB TENNIS DE TAULA VILANOVA</t>
  </si>
  <si>
    <t>TENIS DE MESA DEFENSE LA PALMA</t>
  </si>
  <si>
    <t>UNIVERSITARIOS AGUERE TENERIFE</t>
  </si>
  <si>
    <t>CIRCULO AMISTAD XII DE ENERO</t>
  </si>
  <si>
    <t>CLUB TENIS DE MESA VEGUELLINA DE ORBIGO</t>
  </si>
  <si>
    <t>CLUB DEPORTIVO MAZARRON</t>
  </si>
  <si>
    <t>CLUB FERROL TENIS DE MESA</t>
  </si>
  <si>
    <t>CLUB DEPORTIVO AMIGOS DEL TENIS MESA</t>
  </si>
  <si>
    <t>CLUB BURGOS TENIS DE MESA</t>
  </si>
  <si>
    <t>CLUB TENIS DE MESA MONTILLA</t>
  </si>
  <si>
    <t>CLUB TENIS DE MESA ANDUJAR</t>
  </si>
  <si>
    <t>ARTEAL TENIS DE MESA</t>
  </si>
  <si>
    <t>CLUB VALLADOLID TENIS DE MESA</t>
  </si>
  <si>
    <t>CLUB PRIEGO TENIS DE MESA</t>
  </si>
  <si>
    <t>ASOCIACION DEPORTIVA LOS TRES BALCONES</t>
  </si>
  <si>
    <t>CLUB TENIS DE MESA ESPEDREGADA</t>
  </si>
  <si>
    <t>AGRUPACION DEPORTIVA DUBRATAMBRE</t>
  </si>
  <si>
    <t>ASOCIACION TENIS DE MESA LA NAVE</t>
  </si>
  <si>
    <t>CLUB TENIS DE MESA DOS HERMANAS</t>
  </si>
  <si>
    <t>CLUB TENIS DE MESA CIDADE DE NARON</t>
  </si>
  <si>
    <t>CIRCULO MERCANTIL DE VIGO</t>
  </si>
  <si>
    <t>SOCIEDAD CORAL RECREATIVA EL CIERVO</t>
  </si>
  <si>
    <t>CLUB TENNIS DE TAULA RIPOLLET</t>
  </si>
  <si>
    <t>CLUB TENNIS DE TAULA CALELLA</t>
  </si>
  <si>
    <t>CLUB TENNIS TAULA OLOT</t>
  </si>
  <si>
    <t>CLUB TENNIS TAULA OLESA</t>
  </si>
  <si>
    <t>CLUB TENNIS BARCINO</t>
  </si>
  <si>
    <t>CLUB TENNIS DE TAULA SALLENT</t>
  </si>
  <si>
    <t>CLUB PING PONG IGUALADA</t>
  </si>
  <si>
    <t>CLUB TENNIS DE TAULA L'HOSPITALET</t>
  </si>
  <si>
    <t>COLEGIO PUBLICO SEVERO OCHOA</t>
  </si>
  <si>
    <t>AGRUPACION DEPORTIVA TENIS MESA LEGANES</t>
  </si>
  <si>
    <t>CLUB ALBACETE TENIS DE MESA</t>
  </si>
  <si>
    <t>ASOCIACIO TENNIS DE TAULA PREMIA DE MAR</t>
  </si>
  <si>
    <t>CENTRE CATOLIC DE SANTS</t>
  </si>
  <si>
    <t>GURE TALDE MAHAI TENIS</t>
  </si>
  <si>
    <t>CLUB TENIS DE MESA PATERNA</t>
  </si>
  <si>
    <t>CENTRE NATACIO MATARO</t>
  </si>
  <si>
    <t>CASTRILLON TENIS DE MESA</t>
  </si>
  <si>
    <t>AGRUPACION DEPORTIVA GASTEIZ</t>
  </si>
  <si>
    <t>CLUB NATACION PAMPLONA</t>
  </si>
  <si>
    <t>LLUISOS DE GRACIA</t>
  </si>
  <si>
    <t>CLUB TENNIS TAULA ATENEU 1882</t>
  </si>
  <si>
    <t>TENNIS DE TAULA PARETS</t>
  </si>
  <si>
    <t>CLUB GIMNASTIC DE TARRAGONA</t>
  </si>
  <si>
    <t>CLUB NATACIO TARRACO</t>
  </si>
  <si>
    <t>AGRUPACIO CONGRES</t>
  </si>
  <si>
    <t>TENNIS DE TAULA XATIVA CLUB</t>
  </si>
  <si>
    <t>CLUB TENIS DE MESA JAEN</t>
  </si>
  <si>
    <t>CLUB DEPORTIVO TENIS DE MESA RIVAS</t>
  </si>
  <si>
    <t>CLUB TENIS DE MESA LINARES</t>
  </si>
  <si>
    <t>ALUCHE TENIS DE MESA</t>
  </si>
  <si>
    <t>TENIS DE MESA VILLALBILLA</t>
  </si>
  <si>
    <t>CLUB SA POBLA TENNIS DE TAULA</t>
  </si>
  <si>
    <t>CLUB TENIS DE MESA JEREZ</t>
  </si>
  <si>
    <t>CLUB MALAGA TENIS DE MESA</t>
  </si>
  <si>
    <t>ASOCIACION DEPORTIVA TENIS MESA CACERES</t>
  </si>
  <si>
    <t>CLUB TENIS DE MESA TECNIK '87</t>
  </si>
  <si>
    <t>ATLETICO SAN SEBASTIAN</t>
  </si>
  <si>
    <t>CLUB TENNIS DE TAULA LA VILA JOIOSA</t>
  </si>
  <si>
    <t>TENNIS DE TAULA BURJASSOT VALENCIA</t>
  </si>
  <si>
    <t>CAMBRE TENIS DE MESA</t>
  </si>
  <si>
    <t>TENIS DE MESA EL CACHON</t>
  </si>
  <si>
    <t>CLUB ATLETICO MIJAS</t>
  </si>
  <si>
    <t>CLUB TENIS DE MESA CHICLANA</t>
  </si>
  <si>
    <t>CLUB TENIS DE MESA ADELANTADOS-LAGUNA</t>
  </si>
  <si>
    <t>JUVENTUD TENIS DE MESA</t>
  </si>
  <si>
    <t>CLUB TENIS DE MESA NOROESTE</t>
  </si>
  <si>
    <t>ESCUELA TENIS MESA TORRELAVEGA</t>
  </si>
  <si>
    <t>CLUB SOLLER TENNIS DE TAULA</t>
  </si>
  <si>
    <t>CLUB TENIS DE MESA BASAURI</t>
  </si>
  <si>
    <t>CLUB CIRCULO CULTURAL EL PALMAR</t>
  </si>
  <si>
    <t>A.D. TENIS DE MESA SANTIAGO PROMESAS</t>
  </si>
  <si>
    <t>CLUB TENNIS TAULA ELS 8 LA GARRIGA</t>
  </si>
  <si>
    <t>UNIO ESPORTIVA SANT CUGAT</t>
  </si>
  <si>
    <t>CLUB TENIS MESA GRAN CANARIA</t>
  </si>
  <si>
    <t>CLUB TENNIS DE TAULA VILAFRANCA</t>
  </si>
  <si>
    <t>CLUB TENNIS DE TAULA LA BISBAL</t>
  </si>
  <si>
    <t>ALCOBENDAS TENIS DE MESA</t>
  </si>
  <si>
    <t>S.C.D.R HELIOS-BEMBRIVE</t>
  </si>
  <si>
    <t>CONXO TENIS DE MESA</t>
  </si>
  <si>
    <t>T.M. DAGANZO</t>
  </si>
  <si>
    <t>CLUB FUENLABRADA EL TRIGAL T.M.</t>
  </si>
  <si>
    <t>AGRUPACION DEPORTIVA VINCIOS</t>
  </si>
  <si>
    <t>CLUB CORIA TENIS DE MESA</t>
  </si>
  <si>
    <t>CLUB TENIS DE MESA ALBOLOTE</t>
  </si>
  <si>
    <t>CLUB TENIS DE MESA CIUTADELLA</t>
  </si>
  <si>
    <t>ACADEMIA SAN MAMED OURENSE TENIS MESA</t>
  </si>
  <si>
    <t>C.D.E. TENIS DE MESA MIGUELTURRA</t>
  </si>
  <si>
    <t>CLUB DEPORTIVO ELEMENTAL ANTONIO MENDOZA</t>
  </si>
  <si>
    <t>CLUB TENNIS TAULA BASCARA</t>
  </si>
  <si>
    <t>CLUB TENIS DE MESA ZAMORA</t>
  </si>
  <si>
    <t>I.E.S. PADRE ISLA</t>
  </si>
  <si>
    <t>CLUB DEL MAR DE SAN AMARO</t>
  </si>
  <si>
    <t>TEMESPIN</t>
  </si>
  <si>
    <t>C.D.E. TENIS DE MESA MANZANARES</t>
  </si>
  <si>
    <t>CLUB SAN XOAN TENIS DE MESA</t>
  </si>
  <si>
    <t>CLUB TENIS DE MESA EL ALAMO</t>
  </si>
  <si>
    <t>CLUB MONTE PORREIRO</t>
  </si>
  <si>
    <t>CLUB TENIS DE MESA LALIN</t>
  </si>
  <si>
    <t>ASOCIACION DEPORTIVA ELIOCROCA</t>
  </si>
  <si>
    <t>CLUB TENNIS TAULA TRAMUNTANA FIGUERES</t>
  </si>
  <si>
    <t>SALESIANOS PIZARRALES</t>
  </si>
  <si>
    <t>CLUB TENIS DE MESA TOLEDO</t>
  </si>
  <si>
    <t>CLUB DEPORTIVO YACAL</t>
  </si>
  <si>
    <t>CLUB TENIS DE MESA ASPE</t>
  </si>
  <si>
    <t>CLUB TENIS DE MESA ARANJUEZ</t>
  </si>
  <si>
    <t>BRUNETE SIGLO XXI</t>
  </si>
  <si>
    <t>CLUB TENNIS TAULA SANTA EULARIA</t>
  </si>
  <si>
    <t>DISTRITO SUR</t>
  </si>
  <si>
    <t>CLUB TENIS DE MESA BREOGAN - OLEIROS</t>
  </si>
  <si>
    <t>CLUB TENIS DE MESA CELADA</t>
  </si>
  <si>
    <t>CLUB ASTURIAS TENIS DE MESA</t>
  </si>
  <si>
    <t>CLUB TENIS DE MESA OCAÑA</t>
  </si>
  <si>
    <t>CLUB TENIS DE MESA TALAVERA</t>
  </si>
  <si>
    <t>CLUB DEPORTIVO CARTAMA TENIS DE MESA</t>
  </si>
  <si>
    <t>CLUB TENNIS TAULA BALAGUER</t>
  </si>
  <si>
    <t>CLUB TENIS TAULA CAMBRILS-OLEASTRUM</t>
  </si>
  <si>
    <t>C.D. POBLA DE FARNALS</t>
  </si>
  <si>
    <t>EL CENTRE</t>
  </si>
  <si>
    <t>CLUB TENIS DE MESA VILLA DE VALDEMORO</t>
  </si>
  <si>
    <t>CLUB TENNIS TAULA ES VIVER</t>
  </si>
  <si>
    <t>CLUB BEJARANO TENIS DE MESA</t>
  </si>
  <si>
    <t>CLUB TENIS DE MESA LOS BARRIOS</t>
  </si>
  <si>
    <t>C.M.D. SAN JUAN</t>
  </si>
  <si>
    <t>CLUB TENIS DE MESA AYAMONTE</t>
  </si>
  <si>
    <t>CLUB TENNIS TAULA D'ALCUDIA</t>
  </si>
  <si>
    <t>P.D.M. OLIAS DEL REY TENIS MESA</t>
  </si>
  <si>
    <t>CLUB TENIS DE MESA TABOR AÑAVINGO</t>
  </si>
  <si>
    <t>C.T.M. AGACHE EL ESCOBONAL</t>
  </si>
  <si>
    <t>C.D. PRAKAN DEL NORTE DE TENERIFE</t>
  </si>
  <si>
    <t>CLUB B. NURYANA LAGUNA</t>
  </si>
  <si>
    <t>CINANIA TENIS DE MESA</t>
  </si>
  <si>
    <t>S.M.D. CALAMONTE</t>
  </si>
  <si>
    <t>CLUB TENIS DE MESA ESTEPONA</t>
  </si>
  <si>
    <t>C.D. TENIS DE MESA RIVAS PROMESAS</t>
  </si>
  <si>
    <t>C.T.M. GOSSIMA L. BELTRAN 2001</t>
  </si>
  <si>
    <t>CLUB GRATEME T.M.</t>
  </si>
  <si>
    <t>REUS DEPORTIU</t>
  </si>
  <si>
    <t>C.T.T. ALZIRA CAMARENA</t>
  </si>
  <si>
    <t>CLUB TENIS DE MESA LEPE "1999"</t>
  </si>
  <si>
    <t>CLUB TENNIS TAULA ALAIOR</t>
  </si>
  <si>
    <t>A.D. COLLADO MEDIANO</t>
  </si>
  <si>
    <t>SON CLADERA TTC</t>
  </si>
  <si>
    <t>A.D.T.M. 150 AÑOS CIUDAD DON BENITO</t>
  </si>
  <si>
    <t>CLUB OROSO TM</t>
  </si>
  <si>
    <t>CLUB TENIS DE MESA ALMUÑECAR</t>
  </si>
  <si>
    <t>RIBADUMIA TENIS DE MESA</t>
  </si>
  <si>
    <t>CLUB TENIS DE MESA VE-VA</t>
  </si>
  <si>
    <t>CLUB TENIS DE MESA MONTIJO</t>
  </si>
  <si>
    <t>CLUB DEPORTIVO TENIS DE MESA CHINATO</t>
  </si>
  <si>
    <t>TENIS DE MESA FUENTE DE CANTOS</t>
  </si>
  <si>
    <t>CLUB DEPORTIVO TERRAS DA CHAIRA</t>
  </si>
  <si>
    <t>CLUBE DEPORTIVO DEZPORTAS LUGO T.M.</t>
  </si>
  <si>
    <t>DEDALOS TENIS DE MESA</t>
  </si>
  <si>
    <t>CLUB ESPORTIU TT RIPOLL</t>
  </si>
  <si>
    <t>CLUB PEÑARANDA DE BRACAMONTE</t>
  </si>
  <si>
    <t>CLUB TENIS MESA GARRUCHA</t>
  </si>
  <si>
    <t>CLUB TENIS DE MESA CALASPARRA</t>
  </si>
  <si>
    <t>C.D. TENIS DE MESA TEMEGUESTE</t>
  </si>
  <si>
    <t>CTT ALMOSTER</t>
  </si>
  <si>
    <t>NAVALCAN TENIS DE MESA</t>
  </si>
  <si>
    <t>CLUB DEPORTIVO VALENTI</t>
  </si>
  <si>
    <t>CLUB NATACIO SABADELL</t>
  </si>
  <si>
    <t>CLUB DEPORTIVO GINES</t>
  </si>
  <si>
    <t>CLUB TENIS MESA ROQUETAS</t>
  </si>
  <si>
    <t>CLUB DEPORTIVO TENIS MESA PEÑASCAL</t>
  </si>
  <si>
    <t>CLUB TENIS DE MESA ACOROMA</t>
  </si>
  <si>
    <t>CLUB DEPORTIVO PISUERGA</t>
  </si>
  <si>
    <t>CLUB DEPORTIVO ELEMENTAL PEDREZUELA</t>
  </si>
  <si>
    <t>CLUB HISPALIS TENIS DE MESA</t>
  </si>
  <si>
    <t>CLUB TOTANA TENIS MESA</t>
  </si>
  <si>
    <t>C.D. FORTUNA K.E.</t>
  </si>
  <si>
    <t>CLUB DEPORTIVO DE TENIS DE MESA CORDOBA-81</t>
  </si>
  <si>
    <t>TENIS DE MESA FEMENINO PUERTOLLANO</t>
  </si>
  <si>
    <t>CLUB ALHAURÍN EL GRANDE</t>
  </si>
  <si>
    <t>TENIS DE MESA POLANCO</t>
  </si>
  <si>
    <t>CTM PROGRESO</t>
  </si>
  <si>
    <t>CLUB TENIS TAULA PORTMANY</t>
  </si>
  <si>
    <t>CLUB DEPORTIVO HUETOR VEGA TENIS DE MESA</t>
  </si>
  <si>
    <t>CLUB TENIS TAULA SANT LLUIS</t>
  </si>
  <si>
    <t>CLUB TENIS DE MESA FUENGIROLA</t>
  </si>
  <si>
    <t>CLUB TENIS DE MESA SIERRA DE GUADARRAMA</t>
  </si>
  <si>
    <t>CLUB DEPORTIVO RIO DUERO</t>
  </si>
  <si>
    <t>INSCRIPCIONES</t>
  </si>
  <si>
    <t>Poner Número Club:</t>
  </si>
  <si>
    <t>INDIVIDUAL INFANTIL MASCULINO</t>
  </si>
  <si>
    <t>DOBLES INFANTIL MASCULINO</t>
  </si>
  <si>
    <t>DOBLES MASCULINOS CON SÓLO UN JUGADOR DE SU CLUB. PAGA MITAD INSCRIPCIÓN</t>
  </si>
  <si>
    <t>DINM</t>
  </si>
  <si>
    <t>EINM</t>
  </si>
  <si>
    <t>IINM</t>
  </si>
  <si>
    <t>EINF</t>
  </si>
  <si>
    <t>IINF</t>
  </si>
  <si>
    <t>INDIVIDUAL INFANTIL FEMENINO</t>
  </si>
  <si>
    <t>DINF</t>
  </si>
  <si>
    <t>DOBLES INFANTIL FEMENINO</t>
  </si>
  <si>
    <t>I</t>
  </si>
  <si>
    <t>E</t>
  </si>
  <si>
    <t>Individual</t>
  </si>
  <si>
    <t>Equipo</t>
  </si>
  <si>
    <t>Dos siguientes categoría.</t>
  </si>
  <si>
    <t>Primera letra prueba.</t>
  </si>
  <si>
    <t>La última letra sexo</t>
  </si>
  <si>
    <t>Femenino</t>
  </si>
  <si>
    <t>Masculino</t>
  </si>
  <si>
    <t>Ejemplo</t>
  </si>
  <si>
    <t>Hoja de individual</t>
  </si>
  <si>
    <t>Sólo debe rellenar el número de licencia de los jugadores que quiera inscribir</t>
  </si>
  <si>
    <t>3º) Rellene la hoja correspondiente, sólo el número de licencia, el nombre debe salir sólo.</t>
  </si>
  <si>
    <t>Hoja de equipos</t>
  </si>
  <si>
    <t>Debe rellenar también el nombre del delegado y entrenador.</t>
  </si>
  <si>
    <t xml:space="preserve">Debería renombrarse como </t>
  </si>
  <si>
    <t>EBEM</t>
  </si>
  <si>
    <t>IBEM</t>
  </si>
  <si>
    <t>DBEM</t>
  </si>
  <si>
    <t>IBEF</t>
  </si>
  <si>
    <t>DBEF</t>
  </si>
  <si>
    <t>EBEF</t>
  </si>
  <si>
    <t>IALM</t>
  </si>
  <si>
    <t>DALM</t>
  </si>
  <si>
    <t>EALM</t>
  </si>
  <si>
    <t>IALF</t>
  </si>
  <si>
    <t>DALF</t>
  </si>
  <si>
    <t>EALF</t>
  </si>
  <si>
    <t>INDIVIDUAL BENJAMÍN MASCULINO</t>
  </si>
  <si>
    <t>INDIVIDUAL ALEVÍN MASCULINO</t>
  </si>
  <si>
    <t>IJUM</t>
  </si>
  <si>
    <t>INDIVIDUAL JUVENIL MASCULINO</t>
  </si>
  <si>
    <t>I23M</t>
  </si>
  <si>
    <t>INDIVIDUAL SUB23 MASCULINO</t>
  </si>
  <si>
    <t>IABM</t>
  </si>
  <si>
    <t>INDIVIDUAL ABSOLUTO MASCULINO</t>
  </si>
  <si>
    <t>DOBLES BENJAMÍN MASCULINO</t>
  </si>
  <si>
    <t>DOBLES ALEVÍN MASCULINO</t>
  </si>
  <si>
    <t>DJUM</t>
  </si>
  <si>
    <t>DOBLES JUVENIL MASCULINO</t>
  </si>
  <si>
    <t>D23M</t>
  </si>
  <si>
    <t>DOBLES SUB23 MASCULINO</t>
  </si>
  <si>
    <t>DABM</t>
  </si>
  <si>
    <t>DOBLES ABSOLUTO MASCULINO</t>
  </si>
  <si>
    <t>EQUIPOS BENJAMÍN MASCULINO</t>
  </si>
  <si>
    <t>EQUIPOS ALEVÍN MASCULINO</t>
  </si>
  <si>
    <t>EQUIPOS INFANTIL MASCULINO</t>
  </si>
  <si>
    <t>EJUM</t>
  </si>
  <si>
    <t>EQUIPOS JUVENIL MASCULINO</t>
  </si>
  <si>
    <t>E23M</t>
  </si>
  <si>
    <t>EQUIPOS SUB23 MASCULINO</t>
  </si>
  <si>
    <t>EABM</t>
  </si>
  <si>
    <t>EQUIPOS ABSOLUTO MASCULINO</t>
  </si>
  <si>
    <t>INDIVIDUAL BENJAMÍN FEMENINO</t>
  </si>
  <si>
    <t>INDIVIDUAL ALEVÍN FEMENINO</t>
  </si>
  <si>
    <t>IJUF</t>
  </si>
  <si>
    <t>INDIVIDUAL JUVENIL FEMENINO</t>
  </si>
  <si>
    <t>I23F</t>
  </si>
  <si>
    <t>INDIVIDUAL SUB23 FEMENINO</t>
  </si>
  <si>
    <t>IABF</t>
  </si>
  <si>
    <t>INDIVIDUAL ABSOLUTO FEMENINO</t>
  </si>
  <si>
    <t>DOBLES BENJAMÍN FEMENINO</t>
  </si>
  <si>
    <t>DOBLES ALEVÍN FEMENINO</t>
  </si>
  <si>
    <t>DJUF</t>
  </si>
  <si>
    <t>DOBLES JUVENIL FEMENINO</t>
  </si>
  <si>
    <t>D23F</t>
  </si>
  <si>
    <t>DOBLES SUB23 FEMENINO</t>
  </si>
  <si>
    <t>DABF</t>
  </si>
  <si>
    <t>DOBLES ABSOLUTO FEMENINO</t>
  </si>
  <si>
    <t>EQUIPOS BENJAMÍN FEMENINO</t>
  </si>
  <si>
    <t>EQUIPOS ALEVÍN FEMENINO</t>
  </si>
  <si>
    <t>EQUIPOS INFANTIL FEMENINO</t>
  </si>
  <si>
    <t>EJUF</t>
  </si>
  <si>
    <t>EQUIPOS JUVENIL FEMENINO</t>
  </si>
  <si>
    <t>E23F</t>
  </si>
  <si>
    <t>EQUIPOS SUB23 FEMENINO</t>
  </si>
  <si>
    <t>EABF</t>
  </si>
  <si>
    <t>EQUIPOS ABSOLUTO FEMENINO</t>
  </si>
  <si>
    <t>No debe rellenar nada, sale automático.</t>
  </si>
  <si>
    <t>Sólo debe escribir en las casillas grises, en el resto se debe escribir.</t>
  </si>
  <si>
    <t>4º) En la hoja pagos le saldrá automáticamente el importe total a pagar.</t>
  </si>
  <si>
    <t>2º) Ir a la hoja en la que se quieran apuntar. Los codigos son:</t>
  </si>
  <si>
    <t>5º) Cambie el nombre de este archivo y renombrelo.</t>
  </si>
  <si>
    <t>No se aceptará ningún justificante que no explique claramente estos dos conceptos.</t>
  </si>
  <si>
    <t>!J9</t>
  </si>
  <si>
    <t>CLUB TENNIS TAULA BADALONA</t>
  </si>
  <si>
    <t>BERCIANO TORALENSE</t>
  </si>
  <si>
    <t>CTM TENEGUIA</t>
  </si>
  <si>
    <t>SPORTING ALBOLOTE</t>
  </si>
  <si>
    <t>CLUB ESCUELA TENIS DE MESA VILLA DE MORALZARZAL</t>
  </si>
  <si>
    <t>CLUB DEPORTIVO RUTE TENIS DE MESA</t>
  </si>
  <si>
    <t>ARAGON 95</t>
  </si>
  <si>
    <t>TDM VILALBA</t>
  </si>
  <si>
    <t>CLUB TENIS DE MESA BAILEN</t>
  </si>
  <si>
    <t>CLUB TENIS DE MESA SALUD Y DEPORTE</t>
  </si>
  <si>
    <t>CD FEKOOR</t>
  </si>
  <si>
    <t>CARMONA TENIS DE MESA</t>
  </si>
  <si>
    <t>uNION DEPORTIVA BREÑA BAJA</t>
  </si>
  <si>
    <t>C.D.E PINTO TENIS DE MESA</t>
  </si>
  <si>
    <t>VICENTE ANASTASIO</t>
  </si>
  <si>
    <t>YANLAN</t>
  </si>
  <si>
    <t>VOLODYMIR</t>
  </si>
  <si>
    <t>JOAN M.</t>
  </si>
  <si>
    <t>EMILI</t>
  </si>
  <si>
    <t>M. ELENA</t>
  </si>
  <si>
    <t>ELISEO XAVIER</t>
  </si>
  <si>
    <t>TRIADU</t>
  </si>
  <si>
    <t>GARRAN</t>
  </si>
  <si>
    <t>SANJOSÉ</t>
  </si>
  <si>
    <t>MONTO</t>
  </si>
  <si>
    <t>DANUT</t>
  </si>
  <si>
    <t>CAZACU</t>
  </si>
  <si>
    <t>...</t>
  </si>
  <si>
    <t>SOLANS</t>
  </si>
  <si>
    <t>CAMINA</t>
  </si>
  <si>
    <t>RUBEN DARIO</t>
  </si>
  <si>
    <t>FELIX CANDIDO</t>
  </si>
  <si>
    <t>ALVENTOSA</t>
  </si>
  <si>
    <t>OLTRA</t>
  </si>
  <si>
    <t>IGNACIO ANDRES</t>
  </si>
  <si>
    <t>CELEIRO</t>
  </si>
  <si>
    <t>MAX GABRIEL</t>
  </si>
  <si>
    <t>JOSÉ ALBERTO</t>
  </si>
  <si>
    <t>MEZQUITA</t>
  </si>
  <si>
    <t>OLEGARIO BASILIO</t>
  </si>
  <si>
    <t>PERACAULA</t>
  </si>
  <si>
    <t>RAIMON</t>
  </si>
  <si>
    <t>AIXEUS</t>
  </si>
  <si>
    <t>BREVA</t>
  </si>
  <si>
    <t>MELDGAARD</t>
  </si>
  <si>
    <t>SOERENSEN</t>
  </si>
  <si>
    <t>JAROSLAV</t>
  </si>
  <si>
    <t>BEHUN</t>
  </si>
  <si>
    <t>VALENTÍN</t>
  </si>
  <si>
    <t>Vet 40</t>
  </si>
  <si>
    <t>Vet 50</t>
  </si>
  <si>
    <t>Vet 60</t>
  </si>
  <si>
    <t>Vet 65</t>
  </si>
  <si>
    <t>Vet 70</t>
  </si>
  <si>
    <t>I50M</t>
  </si>
  <si>
    <t>Individual Veteranos 50 Masculino</t>
  </si>
  <si>
    <t>INDIVIDUAL 40 MASCULINO</t>
  </si>
  <si>
    <t>DOBLES 40 MASCULINO</t>
  </si>
  <si>
    <t>AMBOS JUGADORES DEL CLUB QUE SOLICITA, SI SON DIFERENTES INSCRIBIR ABAJO</t>
  </si>
  <si>
    <t>DOBLES CON SÓLO UN JUGADOR DEL CLUB SOLICITANTE. AMBOS CLUBES DEBEN RELLENAR.</t>
  </si>
  <si>
    <t>EQUIPOS 40 MASCULINO</t>
  </si>
  <si>
    <t>EQUIPOS VETERANO FEMENINO</t>
  </si>
  <si>
    <t>INDIVIDUAL 50 MASCULINO</t>
  </si>
  <si>
    <t>DOBLES 50 MASCULINO</t>
  </si>
  <si>
    <t>EQUIPOS 50 MASCULINO</t>
  </si>
  <si>
    <t>INDIVIDUAL 60 MASCULINO</t>
  </si>
  <si>
    <t>DOBLES 60 MASCULINO</t>
  </si>
  <si>
    <t>EQUIPOS 60 MASCULINO</t>
  </si>
  <si>
    <t>INDIVIDUAL 65 MASCULINO</t>
  </si>
  <si>
    <t>INDIVIDUAL 70 MASCULINO</t>
  </si>
  <si>
    <t>DOBLES FEMENINO</t>
  </si>
  <si>
    <t>I40M</t>
  </si>
  <si>
    <t>D40M</t>
  </si>
  <si>
    <t>E40M</t>
  </si>
  <si>
    <t>IF</t>
  </si>
  <si>
    <t>EF</t>
  </si>
  <si>
    <t>D50M</t>
  </si>
  <si>
    <t>E50M</t>
  </si>
  <si>
    <t>I60M</t>
  </si>
  <si>
    <t>D60M</t>
  </si>
  <si>
    <t>E60M</t>
  </si>
  <si>
    <t>I65M</t>
  </si>
  <si>
    <t>I70M</t>
  </si>
  <si>
    <t>1º) Poner su número de club en la hoja de pagos, sólo el número saldra automático el nombre.</t>
  </si>
  <si>
    <t>Puede encontrarlo si lo desconoce, en la hoja numeroclub.</t>
  </si>
  <si>
    <t>DOBLES MIXTO</t>
  </si>
  <si>
    <t>X</t>
  </si>
  <si>
    <t>Mixto</t>
  </si>
  <si>
    <t>Vet 75</t>
  </si>
  <si>
    <t>INDIVIDUAL 75 MASCULINO</t>
  </si>
  <si>
    <t>INDIVIDUAL VETERANO FEMENINO 40</t>
  </si>
  <si>
    <t>INDIVIDUAL VETERANO FEMENINO 50</t>
  </si>
  <si>
    <t>INDIVIDUAL FEMENINO 40</t>
  </si>
  <si>
    <t>EQUIPOS FEMENINOS</t>
  </si>
  <si>
    <t>INDIVIDUAL FEMENINO 50</t>
  </si>
  <si>
    <t>En la categoría femenina sólo existen dos categorías.</t>
  </si>
  <si>
    <t>Como son muchas hojas no todas se ven desplacese y podrá ver todas.</t>
  </si>
  <si>
    <t>Club Soria</t>
  </si>
  <si>
    <t>EQUIPOS 65 MASCULINO</t>
  </si>
  <si>
    <t>DOBLES 65 MASCULINO</t>
  </si>
  <si>
    <t>EIZMENDI</t>
  </si>
  <si>
    <t>ALDACO</t>
  </si>
  <si>
    <t>CASADESUS</t>
  </si>
  <si>
    <t>JOSÉ JULIÁN</t>
  </si>
  <si>
    <t>ARANGUREN</t>
  </si>
  <si>
    <t>GAL</t>
  </si>
  <si>
    <t>JERÓNIMO</t>
  </si>
  <si>
    <t>MATTHIAS</t>
  </si>
  <si>
    <t>STAUDT</t>
  </si>
  <si>
    <t>IZKUE</t>
  </si>
  <si>
    <t>MARÍA TERESA</t>
  </si>
  <si>
    <t>GERVAS</t>
  </si>
  <si>
    <t>GOTTSCHALK</t>
  </si>
  <si>
    <t>EIRAS</t>
  </si>
  <si>
    <t>CÁRDENAS</t>
  </si>
  <si>
    <t>VAZ</t>
  </si>
  <si>
    <t>AURREKOETXEA</t>
  </si>
  <si>
    <t>ZALAKAIN</t>
  </si>
  <si>
    <t>GAIZKA</t>
  </si>
  <si>
    <t>CORREAS</t>
  </si>
  <si>
    <t>PARRALEJO</t>
  </si>
  <si>
    <t>PALAZUELOS</t>
  </si>
  <si>
    <t>PEDREGOSA</t>
  </si>
  <si>
    <t>CANAL</t>
  </si>
  <si>
    <t>ESPUELAS</t>
  </si>
  <si>
    <t>PLANILLO</t>
  </si>
  <si>
    <t>BOIXADER</t>
  </si>
  <si>
    <t>CARLOS ENRIQUE</t>
  </si>
  <si>
    <t>DE OLEZA</t>
  </si>
  <si>
    <t>PIQUER</t>
  </si>
  <si>
    <t>SATOKO</t>
  </si>
  <si>
    <t>AKIYAMA</t>
  </si>
  <si>
    <t>JULINES</t>
  </si>
  <si>
    <t>RENOM</t>
  </si>
  <si>
    <t>CARMELA</t>
  </si>
  <si>
    <t>ARNEJO</t>
  </si>
  <si>
    <t>AIZPURUA</t>
  </si>
  <si>
    <t>TELLETXEA</t>
  </si>
  <si>
    <t>MELWANI</t>
  </si>
  <si>
    <t>JAMES VARVILLE</t>
  </si>
  <si>
    <t>LEDDEN</t>
  </si>
  <si>
    <t>LIANES</t>
  </si>
  <si>
    <t>DEZSO</t>
  </si>
  <si>
    <t>KOCSIS</t>
  </si>
  <si>
    <t>GONZALEZ DE MOLINA</t>
  </si>
  <si>
    <t>ARADO</t>
  </si>
  <si>
    <t>TORRELL</t>
  </si>
  <si>
    <t>TOST</t>
  </si>
  <si>
    <t>VIADE</t>
  </si>
  <si>
    <t>RIART</t>
  </si>
  <si>
    <t>ALDAY</t>
  </si>
  <si>
    <t>GONZALVO</t>
  </si>
  <si>
    <t>TRILLES</t>
  </si>
  <si>
    <t>S.AD. FUNDACION DEL LESIONADO MEDULAR</t>
  </si>
  <si>
    <t>CLUB PEDRO VELARDE TENIS MESA</t>
  </si>
  <si>
    <t>CTM CIUDAD DE GRANADA 2012</t>
  </si>
  <si>
    <t>TENIS DE MESA MÉRIDA</t>
  </si>
  <si>
    <t>CTM HUERCAL DE ALMERIA</t>
  </si>
  <si>
    <t>T.M. CIZAÑA - C.D. TALARRUBIAS</t>
  </si>
  <si>
    <t>C.D.E. MIAMPI GUADALAJARA T.M.</t>
  </si>
  <si>
    <t>CLUB TENIS DE MESA VIGO</t>
  </si>
  <si>
    <t>MIANPI CLUB TENIS DE MESA ILLESCAS</t>
  </si>
  <si>
    <t>CTM BAZA</t>
  </si>
  <si>
    <t>CLUB TENIS DE MESA CORVERASTUR</t>
  </si>
  <si>
    <t>CLUB TENIS DE MESA VICENTE ESPINEL</t>
  </si>
  <si>
    <t>CLUB DEPORTIVO ELEMENTAL TENIS DE MESA PARLA</t>
  </si>
  <si>
    <t>LUARCA TENIS DE MESA</t>
  </si>
  <si>
    <t>CLUB BOLA DE PARTIDO LA ZUBIA</t>
  </si>
  <si>
    <t>CLUB UNIVERSIDAD CATOLICA SAN ANTONIO</t>
  </si>
  <si>
    <t>CLUB TENIS DE MESA VEGAS DEL GENIL</t>
  </si>
  <si>
    <t>CLUB ES PLA I LLEVANT TENNIS TAULA</t>
  </si>
  <si>
    <t>CLUB DEPORTIVO FIRGONG</t>
  </si>
  <si>
    <t>CLUB TENNIS TAULA ALTEA</t>
  </si>
  <si>
    <t>SCDR ANAITASUNA</t>
  </si>
  <si>
    <t>CLUB DEPORTIVO VETERANOS TENIS DE MESA ALMUÑECAR</t>
  </si>
  <si>
    <t>CLUB TENNIS TAULA SANTISIMO SALVADOR</t>
  </si>
  <si>
    <t>CLUB ATLETICO SAN JAVIER DE TENIS DE MESA</t>
  </si>
  <si>
    <t>CLUB TENNIS TAULA RODA DE TER</t>
  </si>
  <si>
    <t>CLUB TENIS DE MESA NAUTICO DE VIVEIRO</t>
  </si>
  <si>
    <t>D65M</t>
  </si>
  <si>
    <t>E65M</t>
  </si>
  <si>
    <t>TOLDRA</t>
  </si>
  <si>
    <t>VINTILA</t>
  </si>
  <si>
    <t>TIFACHI</t>
  </si>
  <si>
    <t>BAKHTINA</t>
  </si>
  <si>
    <t>GAIDUKOVA</t>
  </si>
  <si>
    <t>FABIA</t>
  </si>
  <si>
    <t>MAGALHAES</t>
  </si>
  <si>
    <t>OLUCHA</t>
  </si>
  <si>
    <t>ADRIAN ANDRES</t>
  </si>
  <si>
    <t>GORINES</t>
  </si>
  <si>
    <t>HELMUT WOLFGANG</t>
  </si>
  <si>
    <t>PENALVA</t>
  </si>
  <si>
    <t>DÍAZ-MIGUEL</t>
  </si>
  <si>
    <t>GROSU</t>
  </si>
  <si>
    <t>ZARATE</t>
  </si>
  <si>
    <t>ALTAMIRANO</t>
  </si>
  <si>
    <t>GOMEZ-VAZQUEZ</t>
  </si>
  <si>
    <t>CENTENERO</t>
  </si>
  <si>
    <t>ARISTI</t>
  </si>
  <si>
    <t>PONGA</t>
  </si>
  <si>
    <t>FABIO RODRIGO</t>
  </si>
  <si>
    <t>AGUERRI</t>
  </si>
  <si>
    <t>QUEROL</t>
  </si>
  <si>
    <t>GAVELA</t>
  </si>
  <si>
    <t>ARMERO</t>
  </si>
  <si>
    <t>CLUB TENNIS TAULA ATENEU POBLENOU</t>
  </si>
  <si>
    <t>CLUB TENIS DE MESA ALCAZAR</t>
  </si>
  <si>
    <t>CLUB DEPORTIVO HIDRA</t>
  </si>
  <si>
    <t>ASOC. CLUB DEPORTIVO TAORO ARAUCARIA</t>
  </si>
  <si>
    <t>CLUB DEPORTIVO ELEMENTAL FUENLABRADA TEAM TM</t>
  </si>
  <si>
    <t>TENIS DE MESA CUENCA</t>
  </si>
  <si>
    <t>ANDRATX TENNIS TAULA</t>
  </si>
  <si>
    <t>CLUB DEPORTIVO ESCUTEME AWARA DE BREÑA BAJA</t>
  </si>
  <si>
    <t>CLUB DEPORTIVO ELEMENTAL ALCORCON TENIS DE MESA</t>
  </si>
  <si>
    <t>CLUB TENIS DE MESA VELEZ-MALAGA</t>
  </si>
  <si>
    <t>CLUB TENIS DE MESA UNIVERSIDAD ALCALA DE HENARES</t>
  </si>
  <si>
    <t>CLUB DEPORTIVO COYANZA</t>
  </si>
  <si>
    <t>TENIS DE MESA REOCIN</t>
  </si>
  <si>
    <t>CLUB TENIS DE MESA CAÑIZO VSPORT</t>
  </si>
  <si>
    <t>CLUB DEPORTIVO TENIS MESA MALAGA PUERTO DELA TORRE</t>
  </si>
  <si>
    <t>CTT CASTELLNOU DE SEANA</t>
  </si>
  <si>
    <t>TENNIS TAULA GANXETS DE REUS</t>
  </si>
  <si>
    <t>CTT TORTOSA</t>
  </si>
  <si>
    <t>Necesaría conexión a internet</t>
  </si>
  <si>
    <t>Ver listado clubes</t>
  </si>
  <si>
    <t>En caso de no conocer el número de club pinche aquí</t>
  </si>
  <si>
    <t>ARA</t>
  </si>
  <si>
    <t>MAD</t>
  </si>
  <si>
    <t>CVA</t>
  </si>
  <si>
    <t>EXT</t>
  </si>
  <si>
    <t>CAT</t>
  </si>
  <si>
    <t>PVS</t>
  </si>
  <si>
    <t>AGRUPACION DEPORTIVA XUVENIL MILAGROSA</t>
  </si>
  <si>
    <t>AMIGOS DEL TENIS DE MESA LEBRIJA</t>
  </si>
  <si>
    <t>AND</t>
  </si>
  <si>
    <t>AMIGOS TENIS DE MESA</t>
  </si>
  <si>
    <t>CNR</t>
  </si>
  <si>
    <t>ASSOCIACIO TENNIS TAULA SANT QUIRZE DE BESORA</t>
  </si>
  <si>
    <t>ASSOCIACIÓ ESPORTIVA AMICS DEL TENNIS TAULA CASTEL</t>
  </si>
  <si>
    <t>AST</t>
  </si>
  <si>
    <t>CYL</t>
  </si>
  <si>
    <t>BOADILLA TENIS MESA TERESA BERGANZA</t>
  </si>
  <si>
    <t>C.D. BENAYTEME</t>
  </si>
  <si>
    <t>CLM</t>
  </si>
  <si>
    <t>C.D.E. TENIS DE MESA VILLA DE CABEZON DE LA SAL</t>
  </si>
  <si>
    <t>CTB</t>
  </si>
  <si>
    <t>CD IES LA TORRETA ELDA</t>
  </si>
  <si>
    <t>CD TENIS MESA EBRO</t>
  </si>
  <si>
    <t>CD UTRERANO</t>
  </si>
  <si>
    <t>CD VIRIATO TENIS MESA</t>
  </si>
  <si>
    <t>CDE TENIS DE MESA TARANCON</t>
  </si>
  <si>
    <t>CDETM EL MOLAR</t>
  </si>
  <si>
    <t>CLU DEPORTIVO ELEMENTAL T.M. SOTO</t>
  </si>
  <si>
    <t>CLUB DE TENIS DE MESA TRES CANTOS</t>
  </si>
  <si>
    <t>CLUB DEPORTIVO BASICO DE TENIS DE MESA CIUDAD REAL</t>
  </si>
  <si>
    <t>CLUB DEPORTIVO BASICO GREDOS SAN DIEGO</t>
  </si>
  <si>
    <t>CLUB DEPORTIVO ELEMENTAL ARCANGEL RAFAEL</t>
  </si>
  <si>
    <t>CLUB DEPORTIVO ELEMENTAL TENIS DE MESA VEGASAN</t>
  </si>
  <si>
    <t>CLUB DEPORTIVO ELEMENTAL TM VILLA DE ARANJUEZ</t>
  </si>
  <si>
    <t>CLUB DEPORTIVO HERMISPIN - HERMIGUA</t>
  </si>
  <si>
    <t>CLUB DEPORTIVO LAUTARO</t>
  </si>
  <si>
    <t>NAV</t>
  </si>
  <si>
    <t>CLUB DEPORTIVO SEGHOS</t>
  </si>
  <si>
    <t>CLUB DEPORTIVO TENIS DE MESA BAENA</t>
  </si>
  <si>
    <t>CLUB ESPORTIU TENNIS DE TAULA DE ESPARRAGUERA</t>
  </si>
  <si>
    <t>CLUB JOVENTUT ULLDECONA</t>
  </si>
  <si>
    <t>CLUB SHERRY TM</t>
  </si>
  <si>
    <t>CLUB TENIS DE MESA ALCARREÑO</t>
  </si>
  <si>
    <t>CLUB TENIS DE MESA ALFACAR</t>
  </si>
  <si>
    <t>CLUB TENIS DE MESA COSTA AZAHAR</t>
  </si>
  <si>
    <t>CLUB TENIS DE MESA EL PALO</t>
  </si>
  <si>
    <t>CLUB TENIS DE MESA MIERES</t>
  </si>
  <si>
    <t>CLUB TENIS DE MESA NAVIA</t>
  </si>
  <si>
    <t>CLUB TENIS DE MESA PALMA DEL RIO</t>
  </si>
  <si>
    <t>CLUB TENIS DE MESA VICAR</t>
  </si>
  <si>
    <t>CLUB TENIS MESA ELDA</t>
  </si>
  <si>
    <t>CLUB TENIS MESA GAILAK</t>
  </si>
  <si>
    <t>CLUB TENNIS DE TAULA TONA</t>
  </si>
  <si>
    <t>CLUB TENNIS TAULA ALBERA</t>
  </si>
  <si>
    <t>CLUB TENNIS TAULA CASTELLDEFELS</t>
  </si>
  <si>
    <t>CLUB TENNIS TAULA ELS AMICS TERRASSA</t>
  </si>
  <si>
    <t>CLUB TENNIS TAULA MOLLERUSSA</t>
  </si>
  <si>
    <t>CLUB TENNIS TAULA VILABLAREIX</t>
  </si>
  <si>
    <t>CTM ALBAIDA</t>
  </si>
  <si>
    <t>CTM ALHENDIN</t>
  </si>
  <si>
    <t>CTM BARBATE</t>
  </si>
  <si>
    <t>CTM BENALMADENA</t>
  </si>
  <si>
    <t>CTM MARMOLEJO</t>
  </si>
  <si>
    <t>CTM SALDUBA</t>
  </si>
  <si>
    <t>CTM VILLA DE OTURA</t>
  </si>
  <si>
    <t>EJEA OJE TENIS DE MESA</t>
  </si>
  <si>
    <t>FUENCARRAL - EL PARDO TM</t>
  </si>
  <si>
    <t>GRUMICO SOCIEDAD DEPORTIVA</t>
  </si>
  <si>
    <t>LA ATALAYA GIJON TENIS DE MESA</t>
  </si>
  <si>
    <t>LICEO CASINO DE TUY</t>
  </si>
  <si>
    <t>MARTOS CTM</t>
  </si>
  <si>
    <t>OARGI MENDI ELKARTEA</t>
  </si>
  <si>
    <t>TENNIS TAULA CASSA</t>
  </si>
  <si>
    <t>TENNIS TAULA ES CASTELL</t>
  </si>
  <si>
    <t>UP DURCAL</t>
  </si>
  <si>
    <t>UTEBO TENIS DE MESA</t>
  </si>
  <si>
    <t>ZUHUA</t>
  </si>
  <si>
    <t>LEONG</t>
  </si>
  <si>
    <t>KAM</t>
  </si>
  <si>
    <t>FAI</t>
  </si>
  <si>
    <t>BENJAMIN JOSEPH</t>
  </si>
  <si>
    <t>FOLEY</t>
  </si>
  <si>
    <t>GABRIELE</t>
  </si>
  <si>
    <t>LOJACONO</t>
  </si>
  <si>
    <t>ZWIRCHMAIER</t>
  </si>
  <si>
    <t>CESAR FRANCISCO</t>
  </si>
  <si>
    <t>RUI</t>
  </si>
  <si>
    <t>COVADONGA</t>
  </si>
  <si>
    <t>ALVEDRO</t>
  </si>
  <si>
    <t>DEL PRADO</t>
  </si>
  <si>
    <t>LURASCHI</t>
  </si>
  <si>
    <t>ORTIGADO</t>
  </si>
  <si>
    <t>MATAMALA</t>
  </si>
  <si>
    <t>CEPAS</t>
  </si>
  <si>
    <t>URQUIZAR</t>
  </si>
  <si>
    <t>CAJADE</t>
  </si>
  <si>
    <t>CAMANHO</t>
  </si>
  <si>
    <t>CONSUEGRA</t>
  </si>
  <si>
    <t>GALISTEO</t>
  </si>
  <si>
    <t>DEL AMOR</t>
  </si>
  <si>
    <t>SABRINA</t>
  </si>
  <si>
    <t>TAKENOUCHI</t>
  </si>
  <si>
    <t>RADU</t>
  </si>
  <si>
    <t>LUPON</t>
  </si>
  <si>
    <t>AGRUPACION DEPORTIVA CP ZAS</t>
  </si>
  <si>
    <t>ESCUELA TIERRA DE BARROS TENIS DE MESA</t>
  </si>
  <si>
    <t>CLUB DE TENIS DE MESA SEVILLA 2015</t>
  </si>
  <si>
    <t>RECREO CULTURAL DE A ESTRADA</t>
  </si>
  <si>
    <t>AGRUPACION DEPORTIVA ESCOLAR CALDERON DE LA BARCA</t>
  </si>
  <si>
    <t>CLUB VIMIANZO TENIS DE MESA</t>
  </si>
  <si>
    <t>PATRONATO MUNICIPAL DE DEPORTES DE GIBRALEON</t>
  </si>
  <si>
    <t>UNION DEPORTIVA SAN NICOLAS</t>
  </si>
  <si>
    <t>ASOCIACION TENIS MESA EL REGUERON</t>
  </si>
  <si>
    <t>UNIVERSIDAD DE NAVARRA</t>
  </si>
  <si>
    <t>SOCIEDADE DEPORTIVA A BAÑA</t>
  </si>
  <si>
    <t>RODES</t>
  </si>
  <si>
    <t>BOFARULL</t>
  </si>
  <si>
    <t>CLAPES</t>
  </si>
  <si>
    <t>ANTON MARIA</t>
  </si>
  <si>
    <t>RICOMA</t>
  </si>
  <si>
    <t>MUNTANE</t>
  </si>
  <si>
    <t>COMPTA</t>
  </si>
  <si>
    <t>ISIDRE</t>
  </si>
  <si>
    <t>COMELLAS</t>
  </si>
  <si>
    <t>LYDIA</t>
  </si>
  <si>
    <t>RODRIGUEZ SOLIS</t>
  </si>
  <si>
    <t>JOSE SERGIO</t>
  </si>
  <si>
    <t>XIOMARA</t>
  </si>
  <si>
    <t>TOTYN</t>
  </si>
  <si>
    <t>KASTEU</t>
  </si>
  <si>
    <t>VALKANOV</t>
  </si>
  <si>
    <t>TOME</t>
  </si>
  <si>
    <t>GASSOL</t>
  </si>
  <si>
    <t>ALBALADEJO</t>
  </si>
  <si>
    <t>ONATE</t>
  </si>
  <si>
    <t>MONERA</t>
  </si>
  <si>
    <t>ORIA</t>
  </si>
  <si>
    <t>PRIMO</t>
  </si>
  <si>
    <t>DE TENA</t>
  </si>
  <si>
    <t>CEFERINO</t>
  </si>
  <si>
    <t>BAJO</t>
  </si>
  <si>
    <t>GUIRAL</t>
  </si>
  <si>
    <t>GUALLAR</t>
  </si>
  <si>
    <t>IRINA</t>
  </si>
  <si>
    <t>RONCERO</t>
  </si>
  <si>
    <t>MADERAL</t>
  </si>
  <si>
    <t>ALBARRACIN</t>
  </si>
  <si>
    <t>BELLIDO</t>
  </si>
  <si>
    <t>HUESO</t>
  </si>
  <si>
    <t>TUBIO</t>
  </si>
  <si>
    <t>JOAN MANEL</t>
  </si>
  <si>
    <t>NOFUENTES</t>
  </si>
  <si>
    <t>PANADES</t>
  </si>
  <si>
    <t>ORGEIRA</t>
  </si>
  <si>
    <t>VALEIRO</t>
  </si>
  <si>
    <t>ELÍECER ESTEBAN</t>
  </si>
  <si>
    <t>DE LA IGLESIA</t>
  </si>
  <si>
    <t>ION</t>
  </si>
  <si>
    <t>DAVID MANUEL</t>
  </si>
  <si>
    <t>COMAS</t>
  </si>
  <si>
    <t>LEZAMA</t>
  </si>
  <si>
    <t>OJAGUREN</t>
  </si>
  <si>
    <t>LARRAZABAL</t>
  </si>
  <si>
    <t>EGUSKIZA</t>
  </si>
  <si>
    <t>ELORZA</t>
  </si>
  <si>
    <t>PORTET</t>
  </si>
  <si>
    <t>SIMEON</t>
  </si>
  <si>
    <t>OSCAR IGOR</t>
  </si>
  <si>
    <t>DORIAN JOSEPH</t>
  </si>
  <si>
    <t>MORI</t>
  </si>
  <si>
    <t>CASIMIRO</t>
  </si>
  <si>
    <t>DRAGAN</t>
  </si>
  <si>
    <t>MILENKOVIC</t>
  </si>
  <si>
    <t>RASTRERO</t>
  </si>
  <si>
    <t>BELDA</t>
  </si>
  <si>
    <t>ARMENTEROS</t>
  </si>
  <si>
    <t>ANDUJAR</t>
  </si>
  <si>
    <t>JOAQUIN CARLOS</t>
  </si>
  <si>
    <t>FRANQUET</t>
  </si>
  <si>
    <t>MACIAS</t>
  </si>
  <si>
    <t>ROVELLO</t>
  </si>
  <si>
    <t>REBATE</t>
  </si>
  <si>
    <t>CORNET</t>
  </si>
  <si>
    <t>SABORIDO</t>
  </si>
  <si>
    <t>MARIA LUISA</t>
  </si>
  <si>
    <t>ORIENTE</t>
  </si>
  <si>
    <t>SOISA</t>
  </si>
  <si>
    <t>MARHUENDA</t>
  </si>
  <si>
    <t>CYRIL</t>
  </si>
  <si>
    <t>MOREL</t>
  </si>
  <si>
    <t>LOPERA</t>
  </si>
  <si>
    <t>ASHOK TIKAMDAS</t>
  </si>
  <si>
    <t>HIJARRUBIA</t>
  </si>
  <si>
    <t>GRIFOLL</t>
  </si>
  <si>
    <t>DE GOYA</t>
  </si>
  <si>
    <t>FRANCH</t>
  </si>
  <si>
    <t>CONDAL</t>
  </si>
  <si>
    <t>ORIOL MANUEL</t>
  </si>
  <si>
    <t>TINTORE</t>
  </si>
  <si>
    <t>MEREGAL.LI</t>
  </si>
  <si>
    <t>JOSE RAUL</t>
  </si>
  <si>
    <t>CURTO</t>
  </si>
  <si>
    <t>DE GRADO</t>
  </si>
  <si>
    <t>URROZ</t>
  </si>
  <si>
    <t>RUIZ DE EGUILAZ</t>
  </si>
  <si>
    <t>CORRALES</t>
  </si>
  <si>
    <t>SILVESTRE</t>
  </si>
  <si>
    <t>NORIEGA</t>
  </si>
  <si>
    <t>MONGIL</t>
  </si>
  <si>
    <t>TOLIVIA</t>
  </si>
  <si>
    <t>BORES</t>
  </si>
  <si>
    <t>PALEO</t>
  </si>
  <si>
    <t>GUINOVART</t>
  </si>
  <si>
    <t>MEIJON</t>
  </si>
  <si>
    <t>TRIFOL</t>
  </si>
  <si>
    <t>MARCA</t>
  </si>
  <si>
    <t>ROMAGOSA</t>
  </si>
  <si>
    <t>ACIEN</t>
  </si>
  <si>
    <t>SIMO</t>
  </si>
  <si>
    <t>VICTOR ELOY</t>
  </si>
  <si>
    <t>MANUEL LUIS</t>
  </si>
  <si>
    <t>OLGA</t>
  </si>
  <si>
    <t>ARGÜELLES</t>
  </si>
  <si>
    <t>MANUEL IGNACIO</t>
  </si>
  <si>
    <t>URIEL</t>
  </si>
  <si>
    <t>NOVILLO</t>
  </si>
  <si>
    <t>JUAREZ</t>
  </si>
  <si>
    <t>RASTROLLO</t>
  </si>
  <si>
    <t>CDTM HUJASE JAEN</t>
  </si>
  <si>
    <t>SD HINOJOS</t>
  </si>
  <si>
    <t>DE DIEGO</t>
  </si>
  <si>
    <t>GODOY</t>
  </si>
  <si>
    <t>JUAN JESUS</t>
  </si>
  <si>
    <t>RIQUELME</t>
  </si>
  <si>
    <t>CTM LOS AMIGOS DE LA TABLE T</t>
  </si>
  <si>
    <t>BOU</t>
  </si>
  <si>
    <t>TYMCHENKO</t>
  </si>
  <si>
    <t>BONIFACIO</t>
  </si>
  <si>
    <t>FELIZON</t>
  </si>
  <si>
    <t>TALAVERA</t>
  </si>
  <si>
    <t>TM MUSKIZ</t>
  </si>
  <si>
    <t>FONSECA</t>
  </si>
  <si>
    <t>URTASUN</t>
  </si>
  <si>
    <t>DE LA CALLE</t>
  </si>
  <si>
    <t>UTRILLA</t>
  </si>
  <si>
    <t>MAYORAL</t>
  </si>
  <si>
    <t>CAMENFORTE</t>
  </si>
  <si>
    <t>PORTELA</t>
  </si>
  <si>
    <t>PAGAN</t>
  </si>
  <si>
    <t>MAESTU</t>
  </si>
  <si>
    <t>UNTURBE</t>
  </si>
  <si>
    <t>GALIANA</t>
  </si>
  <si>
    <t>BAEZA</t>
  </si>
  <si>
    <t>MÍGUEZ</t>
  </si>
  <si>
    <t>GIRBAU</t>
  </si>
  <si>
    <t>WENCESLAO</t>
  </si>
  <si>
    <t>COMPANY</t>
  </si>
  <si>
    <t>BUFORN</t>
  </si>
  <si>
    <t>RIPOLLES</t>
  </si>
  <si>
    <t>BALDINO</t>
  </si>
  <si>
    <t>DOMINGO JOSE</t>
  </si>
  <si>
    <t>ALARO TENNIS TAULA CLUB</t>
  </si>
  <si>
    <t>ALARCON</t>
  </si>
  <si>
    <t>CAMARA</t>
  </si>
  <si>
    <t>CHICHARRO</t>
  </si>
  <si>
    <t>MARIA VICTORIA</t>
  </si>
  <si>
    <t>PERAN</t>
  </si>
  <si>
    <t>GODOS</t>
  </si>
  <si>
    <t>RODEIRO</t>
  </si>
  <si>
    <t>NATALIO</t>
  </si>
  <si>
    <t>LAURENT</t>
  </si>
  <si>
    <t>SERRET</t>
  </si>
  <si>
    <t>G. DE CACERES</t>
  </si>
  <si>
    <t>LANGA</t>
  </si>
  <si>
    <t>CARDENAS</t>
  </si>
  <si>
    <t>PROSVIRNINA</t>
  </si>
  <si>
    <t>NATALYA</t>
  </si>
  <si>
    <t>DELFIN</t>
  </si>
  <si>
    <t>ORELOGIO</t>
  </si>
  <si>
    <t>OROZCO</t>
  </si>
  <si>
    <t>JAVIER IGNACIO</t>
  </si>
  <si>
    <t>MORATALLA</t>
  </si>
  <si>
    <t>JACOB</t>
  </si>
  <si>
    <t>YANCOV</t>
  </si>
  <si>
    <t>PANCHUGOV</t>
  </si>
  <si>
    <t>MINCHO</t>
  </si>
  <si>
    <t>RUBEN MARIANO</t>
  </si>
  <si>
    <t>AGUILO</t>
  </si>
  <si>
    <t>MARROQUIN</t>
  </si>
  <si>
    <t>ERMAKOVA</t>
  </si>
  <si>
    <t>TT PRAT</t>
  </si>
  <si>
    <t>OYARZABAL</t>
  </si>
  <si>
    <t>SALAT</t>
  </si>
  <si>
    <t>BACARDÍ</t>
  </si>
  <si>
    <t>AMILL</t>
  </si>
  <si>
    <t>BARRUFET</t>
  </si>
  <si>
    <t>SANCHEZ DE LA RODA</t>
  </si>
  <si>
    <t>JULIANA</t>
  </si>
  <si>
    <t>CASANOVA</t>
  </si>
  <si>
    <t>EDGARDO OLIVER</t>
  </si>
  <si>
    <t>MONSALVE</t>
  </si>
  <si>
    <t>CALIZ</t>
  </si>
  <si>
    <t>SANTESTEBAN</t>
  </si>
  <si>
    <t>MIJANGOS</t>
  </si>
  <si>
    <t>CTM AZARQUIEL</t>
  </si>
  <si>
    <t>ARGUDO</t>
  </si>
  <si>
    <t>BETTOLI</t>
  </si>
  <si>
    <t>MATHEUS</t>
  </si>
  <si>
    <t>PUIGGARI</t>
  </si>
  <si>
    <t>CARDUS</t>
  </si>
  <si>
    <t>ZABARTE</t>
  </si>
  <si>
    <t>SMIRNOV</t>
  </si>
  <si>
    <t>MANUEL ANTONIO</t>
  </si>
  <si>
    <t>CTM BEIRAS DO MIÑO</t>
  </si>
  <si>
    <t>GODES</t>
  </si>
  <si>
    <t>HOSPITAL</t>
  </si>
  <si>
    <t>EUSEBI</t>
  </si>
  <si>
    <t>ALIDO</t>
  </si>
  <si>
    <t>IRADI</t>
  </si>
  <si>
    <t>SUGOI</t>
  </si>
  <si>
    <t>EZEIZA</t>
  </si>
  <si>
    <t>KOLDOBIKA INAKI</t>
  </si>
  <si>
    <t>PACAREU</t>
  </si>
  <si>
    <t>FLOTATS</t>
  </si>
  <si>
    <t>PRADANOS</t>
  </si>
  <si>
    <t>MEMENDI</t>
  </si>
  <si>
    <t>BORRELLA</t>
  </si>
  <si>
    <t>DÁVILA</t>
  </si>
  <si>
    <t>VIADAS</t>
  </si>
  <si>
    <t>FRANCISCO MARIO</t>
  </si>
  <si>
    <t>CIRIA</t>
  </si>
  <si>
    <t>SCHWENDEMANN</t>
  </si>
  <si>
    <t>SASCHA</t>
  </si>
  <si>
    <t>EMILIO IGNACIO</t>
  </si>
  <si>
    <t>CARBAJO</t>
  </si>
  <si>
    <t>DE LA HERA</t>
  </si>
  <si>
    <t>CADARSO</t>
  </si>
  <si>
    <t>FRANCISCO MARIA</t>
  </si>
  <si>
    <t>ATIENZA</t>
  </si>
  <si>
    <t>MOMAN</t>
  </si>
  <si>
    <t>MAYOROV</t>
  </si>
  <si>
    <t>LOZOYA</t>
  </si>
  <si>
    <t>TAJUELO</t>
  </si>
  <si>
    <t>CREUS</t>
  </si>
  <si>
    <t>PEDROL</t>
  </si>
  <si>
    <t>MAUME</t>
  </si>
  <si>
    <t>EVELYNE</t>
  </si>
  <si>
    <t>TORRAS</t>
  </si>
  <si>
    <t>MASNOU</t>
  </si>
  <si>
    <t>BIARGE</t>
  </si>
  <si>
    <t>MASQUEFA TTC</t>
  </si>
  <si>
    <t>JUNI</t>
  </si>
  <si>
    <t>CADENET</t>
  </si>
  <si>
    <t>JULIO CESAR</t>
  </si>
  <si>
    <t>NOGAREDA</t>
  </si>
  <si>
    <t>A.D. DELTALUZ</t>
  </si>
  <si>
    <t>AGRUPACION DEPORTIVA CASTUERA</t>
  </si>
  <si>
    <t>ATLETICO DE BURGOS TENIS DE MESA</t>
  </si>
  <si>
    <t>BOLLULLOS PAR DEL CONDADO</t>
  </si>
  <si>
    <t>C.D.E. SIETE PICOS CERCEDILLA</t>
  </si>
  <si>
    <t>C.D.E. TTM</t>
  </si>
  <si>
    <t>CASAL CATOLIC DE SANT ANDREU</t>
  </si>
  <si>
    <t>CD TORRIJOS SPIN TM</t>
  </si>
  <si>
    <t>CLUB A. COLEGIO MARPE</t>
  </si>
  <si>
    <t>CLUB DE TENIS DE MESA ILICITANO</t>
  </si>
  <si>
    <t>CLUB DEPORTIVO DE TENIS DE MESA DE CARTAGENA</t>
  </si>
  <si>
    <t>CLUB DEPORTIVO INTERNACIONAL INTXAURRONDO</t>
  </si>
  <si>
    <t>CLUB EIVISSA TENNIS TAULA</t>
  </si>
  <si>
    <t>CLUB RABADE TENIS DE MESA</t>
  </si>
  <si>
    <t>CLUB TENIS DE MESA CULLAR VEGA</t>
  </si>
  <si>
    <t>CLUB TENIS DE MESA GÜEVEJAR</t>
  </si>
  <si>
    <t>CLUB TENIS DE MESA NOVELDA</t>
  </si>
  <si>
    <t>CLUB TENIS DE MESA RINCON DE LA VICTORIA</t>
  </si>
  <si>
    <t>CLUB TENIS DE MESA SAN CIPRIAN</t>
  </si>
  <si>
    <t>CLUB TENIS TAULA ATC MOLINS DE REI</t>
  </si>
  <si>
    <t>CLUB TENIS TAULA CARDEDEU</t>
  </si>
  <si>
    <t>CLUB TENIS TAULA CASTELLGALI</t>
  </si>
  <si>
    <t>CLUB TENNIS TAULA CAMPRODON</t>
  </si>
  <si>
    <t>CLUB TENNIS TAULA DE LA POBLA DE VALLBONA</t>
  </si>
  <si>
    <t>CLUB TENNIS TAULA MACIA ABELA CREVILLENT</t>
  </si>
  <si>
    <t>CLUB TENNIS TAULA SANT JORDI</t>
  </si>
  <si>
    <t>FALCONS SABADELL ASSOCIACIO ESPORTIVA</t>
  </si>
  <si>
    <t>FINISTERRE TENIS DE MESA</t>
  </si>
  <si>
    <t>MADRID CIUDAD TENIS DE MESA</t>
  </si>
  <si>
    <t>SOCIEDAD CULTURAL DEPORTIVA PARDAVILA</t>
  </si>
  <si>
    <t>TENIS DE MESA MONZON</t>
  </si>
  <si>
    <t>TENIS DE MESA QUIMERA</t>
  </si>
  <si>
    <t>TENIS TAULA LA SELVA</t>
  </si>
  <si>
    <t>TENNIS TAULA GIRONA CIUTAT</t>
  </si>
  <si>
    <t>DOBLES MIXTO CON SÓLO UN JUGADOR DE SU CLUB. PAGA MITAD INSCRIPCIÓN</t>
  </si>
  <si>
    <t>NO OLVIDE PONER NOMBRE EQUIPO</t>
  </si>
  <si>
    <t>NO OLVIDE PONER NOMBRE EQUIPO SI ES NECESARIO O BORRAR</t>
  </si>
  <si>
    <t>INSCRIPCIONES EN EL CAMPEONATO DE ESPAÑA 2019</t>
  </si>
  <si>
    <t>COSLADA</t>
  </si>
  <si>
    <t>V40</t>
  </si>
  <si>
    <t>A.2</t>
  </si>
  <si>
    <t>V50</t>
  </si>
  <si>
    <t>A.1</t>
  </si>
  <si>
    <t>V60</t>
  </si>
  <si>
    <t>ALCOBENDAS</t>
  </si>
  <si>
    <t>B</t>
  </si>
  <si>
    <t>LUARCA TM</t>
  </si>
  <si>
    <t>VALLS DEL NORD</t>
  </si>
  <si>
    <t>V65</t>
  </si>
  <si>
    <t>V70</t>
  </si>
  <si>
    <t>CONG</t>
  </si>
  <si>
    <t>V75</t>
  </si>
  <si>
    <t>V80</t>
  </si>
  <si>
    <t>POMAR</t>
  </si>
  <si>
    <t>UTEBO TM</t>
  </si>
  <si>
    <t>CTM BOADILLA</t>
  </si>
  <si>
    <t>AMISTAD XII DE ENERO</t>
  </si>
  <si>
    <t>PEDRO VELARDE TM</t>
  </si>
  <si>
    <t>CD FIRGONG</t>
  </si>
  <si>
    <t>CN SABADELL</t>
  </si>
  <si>
    <t>CD SEGHOS</t>
  </si>
  <si>
    <t>GRATEME</t>
  </si>
  <si>
    <t>PRAKAN</t>
  </si>
  <si>
    <t>RAMESH</t>
  </si>
  <si>
    <t>MOHINANI</t>
  </si>
  <si>
    <t>ARTEAL TM</t>
  </si>
  <si>
    <t>CDE TENIS MESA PARLA</t>
  </si>
  <si>
    <t>YACAL</t>
  </si>
  <si>
    <t>PMD DE GIBRALEON</t>
  </si>
  <si>
    <t>CLUB 81 TM</t>
  </si>
  <si>
    <t>TT GANXETS</t>
  </si>
  <si>
    <t>L´HOSPITALET</t>
  </si>
  <si>
    <t>BAZO</t>
  </si>
  <si>
    <t>FRANCIS</t>
  </si>
  <si>
    <t>SANTA EULARIA</t>
  </si>
  <si>
    <t>ALESSANDRO</t>
  </si>
  <si>
    <t>ORSOLON</t>
  </si>
  <si>
    <t>C.N. HELIOS</t>
  </si>
  <si>
    <t>FRANCK JACQUES</t>
  </si>
  <si>
    <t>JEAN CLAUDE</t>
  </si>
  <si>
    <t>MASSARD</t>
  </si>
  <si>
    <t>VILAFRANCA</t>
  </si>
  <si>
    <t>UNIVERSITARIOS AGUERE</t>
  </si>
  <si>
    <t>ELS AMICS TERRASA</t>
  </si>
  <si>
    <t>SAN SEBASTIAN REYES</t>
  </si>
  <si>
    <t>NATACIO MATARO</t>
  </si>
  <si>
    <t>MOSTOLES</t>
  </si>
  <si>
    <t>CTM EL PALO</t>
  </si>
  <si>
    <t>CTT BADALONA</t>
  </si>
  <si>
    <t>TT PARETS</t>
  </si>
  <si>
    <t>CD RIO DUERO</t>
  </si>
  <si>
    <t>ARTXANDAKO</t>
  </si>
  <si>
    <t>OARGI</t>
  </si>
  <si>
    <t>DAPENA</t>
  </si>
  <si>
    <t>CTM VICAR</t>
  </si>
  <si>
    <t>MONTE PORREIRO</t>
  </si>
  <si>
    <t>CTM TOLEDO</t>
  </si>
  <si>
    <t>MIGUEL JUAN</t>
  </si>
  <si>
    <t>CD HUETOR VEGA TM</t>
  </si>
  <si>
    <t>VALDEMORO</t>
  </si>
  <si>
    <t>FRANCISCO JOSÉ</t>
  </si>
  <si>
    <t>DEL MAZO</t>
  </si>
  <si>
    <t>COLUMNA</t>
  </si>
  <si>
    <t>LEKA ENEA IRUN</t>
  </si>
  <si>
    <t>CTM HUERCAL</t>
  </si>
  <si>
    <t>CTM VIGO</t>
  </si>
  <si>
    <t>EL CACHON</t>
  </si>
  <si>
    <t>TRAMUNTANA</t>
  </si>
  <si>
    <t>ANTONIO MENDOZA</t>
  </si>
  <si>
    <t>ROSER</t>
  </si>
  <si>
    <t>VAQUE</t>
  </si>
  <si>
    <t>TENIS DE TAULA MANACOR</t>
  </si>
  <si>
    <t>MANACOR</t>
  </si>
  <si>
    <t>MONDEJAR</t>
  </si>
  <si>
    <t>BEMBRIVE</t>
  </si>
  <si>
    <t>JAIKUMAR</t>
  </si>
  <si>
    <t>HASSOMAL</t>
  </si>
  <si>
    <t>TORNERO</t>
  </si>
  <si>
    <t>CDETM TARANCON</t>
  </si>
  <si>
    <t>MADRID CIUDAD TM</t>
  </si>
  <si>
    <t>ARCONES</t>
  </si>
  <si>
    <t>OLIAS</t>
  </si>
  <si>
    <t>CTT BORGES</t>
  </si>
  <si>
    <t>DEFENSE</t>
  </si>
  <si>
    <t>LEGANES</t>
  </si>
  <si>
    <t>CTT PORTMANY</t>
  </si>
  <si>
    <t>ALUCHE</t>
  </si>
  <si>
    <t>SAVOKCHA</t>
  </si>
  <si>
    <t>VALLESPIR</t>
  </si>
  <si>
    <t>CTT SANT JORDI</t>
  </si>
  <si>
    <t>NURIA ESTHER</t>
  </si>
  <si>
    <t>CIUTADELLA</t>
  </si>
  <si>
    <t>ROMAR JOSE</t>
  </si>
  <si>
    <t>BALBAS</t>
  </si>
  <si>
    <t>ESPINOZA</t>
  </si>
  <si>
    <t>DAGANZO</t>
  </si>
  <si>
    <t>LEGIDE</t>
  </si>
  <si>
    <t>ADX MILAGROSA</t>
  </si>
  <si>
    <t>FELPETO</t>
  </si>
  <si>
    <t>ESPEDREGADA</t>
  </si>
  <si>
    <t>MARIA JESUSA</t>
  </si>
  <si>
    <t>PENAS</t>
  </si>
  <si>
    <t>ZAPLANA</t>
  </si>
  <si>
    <t>CTT ES VIVER</t>
  </si>
  <si>
    <t>OROSO TM</t>
  </si>
  <si>
    <t>JOHANNA CHRISTIANE</t>
  </si>
  <si>
    <t>PETRA</t>
  </si>
  <si>
    <t>HASEMKAMP</t>
  </si>
  <si>
    <t>CLUB DEL MAR</t>
  </si>
  <si>
    <t>BOLA P LA ZUBIA</t>
  </si>
  <si>
    <t>VILLALBILLA</t>
  </si>
  <si>
    <t>TORRELAVEGA</t>
  </si>
  <si>
    <t>L´ESCALA</t>
  </si>
  <si>
    <t>CD HIDRA</t>
  </si>
  <si>
    <t>EUSEBIO</t>
  </si>
  <si>
    <t>VEGAS DEL GENIL</t>
  </si>
  <si>
    <t>SANSO</t>
  </si>
  <si>
    <t>CD PISUERGA</t>
  </si>
  <si>
    <t>CONXO TM</t>
  </si>
  <si>
    <t>VALLADOLID</t>
  </si>
  <si>
    <t>JENARO</t>
  </si>
  <si>
    <t>NATACION PAMPLONA</t>
  </si>
  <si>
    <t>FLORIN</t>
  </si>
  <si>
    <t>NEG</t>
  </si>
  <si>
    <t>ATL SAN SEBASTIAN</t>
  </si>
  <si>
    <t>C.D.E. PEDREZUELA</t>
  </si>
  <si>
    <t>TM REOCIN</t>
  </si>
  <si>
    <t>ROSALINO</t>
  </si>
  <si>
    <t>DEDALOS TM</t>
  </si>
  <si>
    <t>ZELJKO</t>
  </si>
  <si>
    <t>ZVEKIC</t>
  </si>
  <si>
    <t>VLAJIC</t>
  </si>
  <si>
    <t>BELTRAN DE HEREDIA</t>
  </si>
  <si>
    <t>RENTERIA</t>
  </si>
  <si>
    <t>MIGUELTURRA</t>
  </si>
  <si>
    <t>MITOS</t>
  </si>
  <si>
    <t>MAYOL</t>
  </si>
  <si>
    <t>LLORENC</t>
  </si>
  <si>
    <t>AREAN</t>
  </si>
  <si>
    <t>ACOROMA</t>
  </si>
  <si>
    <t>VELARDE</t>
  </si>
  <si>
    <t>GASTEIZ</t>
  </si>
  <si>
    <t>JUAN C.</t>
  </si>
  <si>
    <t>OBERENA</t>
  </si>
  <si>
    <t>RAYMUND</t>
  </si>
  <si>
    <t>CTT CARDEDEU</t>
  </si>
  <si>
    <t>CORDOBA-81</t>
  </si>
  <si>
    <t>TORRALVO</t>
  </si>
  <si>
    <t>ALBERTO JOSE</t>
  </si>
  <si>
    <t>GURE TALDE</t>
  </si>
  <si>
    <t>ATALAYA GIJON TM</t>
  </si>
  <si>
    <t>JOSE IVAN</t>
  </si>
  <si>
    <t>TURRADO</t>
  </si>
  <si>
    <t>DE LA CUESTA</t>
  </si>
  <si>
    <t>CRISTIAN TOMAS</t>
  </si>
  <si>
    <t>BAZAN</t>
  </si>
  <si>
    <t>INFESTA</t>
  </si>
  <si>
    <t>CONGRES</t>
  </si>
  <si>
    <t>CARBONEAU</t>
  </si>
  <si>
    <t>LINUS</t>
  </si>
  <si>
    <t>PUYUELO</t>
  </si>
  <si>
    <t>RENIU</t>
  </si>
  <si>
    <t>PEDRO JUAN</t>
  </si>
  <si>
    <t>CTT CALELLA</t>
  </si>
  <si>
    <t>ORLANDO</t>
  </si>
  <si>
    <t>CIDADE NARON TM</t>
  </si>
  <si>
    <t>CLUB TOTANA TM</t>
  </si>
  <si>
    <t>BASCARA</t>
  </si>
  <si>
    <t>BASAURI</t>
  </si>
  <si>
    <t>PLAYAS DE MAZARRON</t>
  </si>
  <si>
    <t>AD VINCIOS</t>
  </si>
  <si>
    <t>TABOR</t>
  </si>
  <si>
    <t>MERCANTIL VIGO</t>
  </si>
  <si>
    <t>CATEURA</t>
  </si>
  <si>
    <t>DE SAN FRANCISCO</t>
  </si>
  <si>
    <t>SAN MAMED</t>
  </si>
  <si>
    <t>PALMA TT</t>
  </si>
  <si>
    <t>GUSI</t>
  </si>
  <si>
    <t>HISPALIS</t>
  </si>
  <si>
    <t>CDB TM CIUDAD REAL</t>
  </si>
  <si>
    <t>AD CSTUERA</t>
  </si>
  <si>
    <t>VIC T.T.</t>
  </si>
  <si>
    <t>ROSELLO</t>
  </si>
  <si>
    <t>BATLLE</t>
  </si>
  <si>
    <t>TAORO ARAUCARIA</t>
  </si>
  <si>
    <t>SERVANT</t>
  </si>
  <si>
    <t>DOVARGANES</t>
  </si>
  <si>
    <t>CLUB TENNIS DE TAULA XARXA MALGRAT</t>
  </si>
  <si>
    <t>XARXA MALGRAT</t>
  </si>
  <si>
    <t>NOGUERES</t>
  </si>
  <si>
    <t>PUIGDEFABREGAS</t>
  </si>
  <si>
    <t>CHICLANA</t>
  </si>
  <si>
    <t>DECLARA</t>
  </si>
  <si>
    <t>GIMNASTIC TARRAGONA</t>
  </si>
  <si>
    <t>SANT ANDREU</t>
  </si>
  <si>
    <t>LLACER</t>
  </si>
  <si>
    <t>V90</t>
  </si>
  <si>
    <t>CDTM CARTAGENA</t>
  </si>
  <si>
    <t>CLUB PRIEGO TM</t>
  </si>
  <si>
    <t>TEMEGUESTE</t>
  </si>
  <si>
    <t>CETT ESPARRAGUERA</t>
  </si>
  <si>
    <t>CTM ALCAZAR</t>
  </si>
  <si>
    <t>PORTUENSE</t>
  </si>
  <si>
    <t>BOUTELLIER</t>
  </si>
  <si>
    <t>SANTANO</t>
  </si>
  <si>
    <t>C.E DEPORTIVO DEZPORTAS LUGO T.M.</t>
  </si>
  <si>
    <t>TORELLO</t>
  </si>
  <si>
    <t>CTT SANT LLUIS</t>
  </si>
  <si>
    <t>ABELLA</t>
  </si>
  <si>
    <t>CTM MIERES</t>
  </si>
  <si>
    <t>ALBENIZ</t>
  </si>
  <si>
    <t>VILLALTORO</t>
  </si>
  <si>
    <t>LICEO DE NOIA</t>
  </si>
  <si>
    <t>LOS TRES BALCONES</t>
  </si>
  <si>
    <t>BREOGAN - OLEIROS</t>
  </si>
  <si>
    <t>NAVALCAN T.M.</t>
  </si>
  <si>
    <t>CAMBADOS</t>
  </si>
  <si>
    <t>CTM SALUD Y DEPORTE</t>
  </si>
  <si>
    <t>CACHO</t>
  </si>
  <si>
    <t>EUGENE</t>
  </si>
  <si>
    <t>SCHEUER</t>
  </si>
  <si>
    <t>ALMENDRALEJO</t>
  </si>
  <si>
    <t>OLESA</t>
  </si>
  <si>
    <t>FUENLABRADA EL TRIGAL</t>
  </si>
  <si>
    <t>CLUB DEPORTIVO MONTE FERREIROS TENIS MESA</t>
  </si>
  <si>
    <t>CD MONTE FERREIROS TM</t>
  </si>
  <si>
    <t>AQUILINO</t>
  </si>
  <si>
    <t>CARBONERO</t>
  </si>
  <si>
    <t>C.E.T.M. GETAFE</t>
  </si>
  <si>
    <t>GALERA</t>
  </si>
  <si>
    <t>CHISCANO</t>
  </si>
  <si>
    <t>LABRADORES</t>
  </si>
  <si>
    <t>MARIA JESUS</t>
  </si>
  <si>
    <t>CD FORTUNA KE</t>
  </si>
  <si>
    <t>IGUALADA</t>
  </si>
  <si>
    <t>ASIS DE SOUZA</t>
  </si>
  <si>
    <t>ERDELJI</t>
  </si>
  <si>
    <t>UCAM TM CARTAGENA</t>
  </si>
  <si>
    <t>BRES</t>
  </si>
  <si>
    <t>MINCHILLO</t>
  </si>
  <si>
    <t>MIAMPI GUADALAJARA</t>
  </si>
  <si>
    <t>CTM GAILAK</t>
  </si>
  <si>
    <t>ERKIAGA</t>
  </si>
  <si>
    <t>ORTIZ DE URBINA</t>
  </si>
  <si>
    <t>MIANPI ILLESCAS</t>
  </si>
  <si>
    <t>TT CASSA</t>
  </si>
  <si>
    <t>CD LAUTARO</t>
  </si>
  <si>
    <t>LUCIO</t>
  </si>
  <si>
    <t>GORNES</t>
  </si>
  <si>
    <t>ARTENE</t>
  </si>
  <si>
    <t>LACARRA</t>
  </si>
  <si>
    <t>COBO</t>
  </si>
  <si>
    <t>BASSEM</t>
  </si>
  <si>
    <t>KASBO</t>
  </si>
  <si>
    <t>HAFFAR</t>
  </si>
  <si>
    <t>SOCIEDAD DEPORTIVA RIBADEO TENIS DE MESA</t>
  </si>
  <si>
    <t>SD RIBADEO</t>
  </si>
  <si>
    <t>CD COYANZA</t>
  </si>
  <si>
    <t>SERGIYI</t>
  </si>
  <si>
    <t>VILAGARCIA TENIS DE MESA</t>
  </si>
  <si>
    <t>VILAGARCIA TM</t>
  </si>
  <si>
    <t>CTM CIUDAD DE GRANADA</t>
  </si>
  <si>
    <t>CTM AYAMONTE</t>
  </si>
  <si>
    <t>TORREALDAY</t>
  </si>
  <si>
    <t>GALLARRETA</t>
  </si>
  <si>
    <t>ADELANTADOS-LA LAGUNA</t>
  </si>
  <si>
    <t>OLOT</t>
  </si>
  <si>
    <t>ADG SANTIAGO</t>
  </si>
  <si>
    <t>FUENGIROLA</t>
  </si>
  <si>
    <t>MIHOV</t>
  </si>
  <si>
    <t>C. DEPORTIVO TERRAS DA CHAIRA</t>
  </si>
  <si>
    <t>MERCANTIL SEVILLA</t>
  </si>
  <si>
    <t>SAN MARTIN</t>
  </si>
  <si>
    <t>AROCENA</t>
  </si>
  <si>
    <t>HERNANDORENA</t>
  </si>
  <si>
    <t>CANDIL</t>
  </si>
  <si>
    <t>YANA</t>
  </si>
  <si>
    <t>GOZINA</t>
  </si>
  <si>
    <t>TENNIS TAULA PRAT</t>
  </si>
  <si>
    <t>LASALA</t>
  </si>
  <si>
    <t>CAMINO</t>
  </si>
  <si>
    <t>MACHO</t>
  </si>
  <si>
    <t>JOAN JOSEP</t>
  </si>
  <si>
    <t>CASOLIVA</t>
  </si>
  <si>
    <t>RECHES</t>
  </si>
  <si>
    <t>CLUB DEPORTIVO MARPEX BERAUN-ERRENTERIA TENIS DE M</t>
  </si>
  <si>
    <t>CD MARPEX BERAUN-ERRENTERIA TM</t>
  </si>
  <si>
    <t>HINOJAL</t>
  </si>
  <si>
    <t>PRIDA</t>
  </si>
  <si>
    <t>FUENTE DE CANTOS</t>
  </si>
  <si>
    <t>C.D. T.M. RIVAS PROMESAS</t>
  </si>
  <si>
    <t>MUGICA</t>
  </si>
  <si>
    <t>ALBACETE</t>
  </si>
  <si>
    <t>SEVERO OCHOA</t>
  </si>
  <si>
    <t>TM ROQUETAS</t>
  </si>
  <si>
    <t>PUERTOLLANO</t>
  </si>
  <si>
    <t>TIERRA DE BARROS TM</t>
  </si>
  <si>
    <t>PABON</t>
  </si>
  <si>
    <t>ANTONIO MARIA</t>
  </si>
  <si>
    <t>ATENEU 1.882</t>
  </si>
  <si>
    <t>PATERNA</t>
  </si>
  <si>
    <t>D¨ANTONIO</t>
  </si>
  <si>
    <t>LA SELVA</t>
  </si>
  <si>
    <t>FIGUERES</t>
  </si>
  <si>
    <t>FALCONS SABADELL A.E.</t>
  </si>
  <si>
    <t>BEDERA</t>
  </si>
  <si>
    <t>CTM TECNIK ´87</t>
  </si>
  <si>
    <t>DUTEIL</t>
  </si>
  <si>
    <t>CHRAMKO</t>
  </si>
  <si>
    <t>LAS ROZAS</t>
  </si>
  <si>
    <t>SANT CUGAT</t>
  </si>
  <si>
    <t>BURGOS TM</t>
  </si>
  <si>
    <t>HIPOLITO</t>
  </si>
  <si>
    <t>URBANEJA</t>
  </si>
  <si>
    <t>MECERREYES</t>
  </si>
  <si>
    <t>YARTU</t>
  </si>
  <si>
    <t>SAN MILLAN</t>
  </si>
  <si>
    <t>PALOMA</t>
  </si>
  <si>
    <t>JUAN FRANCISCO DE AS</t>
  </si>
  <si>
    <t>DATO</t>
  </si>
  <si>
    <t>CTT MOLLERUSSA</t>
  </si>
  <si>
    <t>MARTA ISABEL</t>
  </si>
  <si>
    <t>ARTEMISA</t>
  </si>
  <si>
    <t>CTM GAM</t>
  </si>
  <si>
    <t>CTM JAEN</t>
  </si>
  <si>
    <t>OSCAR LUIS</t>
  </si>
  <si>
    <t>EL CIERVO</t>
  </si>
  <si>
    <t>ARSEGOL</t>
  </si>
  <si>
    <t>GUADARRAMA</t>
  </si>
  <si>
    <t>GUASCH</t>
  </si>
  <si>
    <t>CTM CULLAR VEGA</t>
  </si>
  <si>
    <t>CTM ALFACAR</t>
  </si>
  <si>
    <t>IGNACIO JAVIER</t>
  </si>
  <si>
    <t>CTM UNIVERSIDAD ALCALA</t>
  </si>
  <si>
    <t>OLMEDA</t>
  </si>
  <si>
    <t>CTM EL ALAMO</t>
  </si>
  <si>
    <t>RIBADUMIA T.M.</t>
  </si>
  <si>
    <t>CTM. ILICITANO</t>
  </si>
  <si>
    <t>IES LA TORRETA ELDA</t>
  </si>
  <si>
    <t>DAMA DE ELCHE</t>
  </si>
  <si>
    <t>MARTINEZ-MIRALLES</t>
  </si>
  <si>
    <t>CTT ALTEA</t>
  </si>
  <si>
    <t>SALLENT</t>
  </si>
  <si>
    <t>MORALZARZAL</t>
  </si>
  <si>
    <t>C.T.T. ALZIRA</t>
  </si>
  <si>
    <t>ALICANTE TM</t>
  </si>
  <si>
    <t>JIAO</t>
  </si>
  <si>
    <t>ELIOCROCA</t>
  </si>
  <si>
    <t>FEKOOR</t>
  </si>
  <si>
    <t>MURGUIONDO</t>
  </si>
  <si>
    <t>SAN JUAN</t>
  </si>
  <si>
    <t>SANGUINO</t>
  </si>
  <si>
    <t>CD ASEM HISPANIDAD TM</t>
  </si>
  <si>
    <t>DE LA CORTE</t>
  </si>
  <si>
    <t>MANUEL JUSTO</t>
  </si>
  <si>
    <t>MEDITERRANEO</t>
  </si>
  <si>
    <t>CTM ALCOY</t>
  </si>
  <si>
    <t>ESPINET</t>
  </si>
  <si>
    <t>CLUB DEPORTIVO DE TENIS DE MESA DE A ESTRADA</t>
  </si>
  <si>
    <t>CDTM A ESTRADA</t>
  </si>
  <si>
    <t>CTM COSTA AZAHAR</t>
  </si>
  <si>
    <t>CTM ELDA</t>
  </si>
  <si>
    <t>CTT ATENEU POBLENOU</t>
  </si>
  <si>
    <t>PASAJE</t>
  </si>
  <si>
    <t>MARCHENA</t>
  </si>
  <si>
    <t>LA VILA JOIOSA</t>
  </si>
  <si>
    <t>HERMISPIN - HERMIGUA</t>
  </si>
  <si>
    <t>JOSE EDUARDO</t>
  </si>
  <si>
    <t>SANABRIA</t>
  </si>
  <si>
    <t>PER</t>
  </si>
  <si>
    <t>SCHOOL ZARAGOZA</t>
  </si>
  <si>
    <t>ABILIO</t>
  </si>
  <si>
    <t>CARVALHO</t>
  </si>
  <si>
    <t>DA CRUZ</t>
  </si>
  <si>
    <t>ASOCIACION DEPORTIVA BADAJOZ TENIS MESA</t>
  </si>
  <si>
    <t>AD BADAJOZ TM</t>
  </si>
  <si>
    <t>RASA</t>
  </si>
  <si>
    <t>BELENGUER</t>
  </si>
  <si>
    <t>LLOPIS</t>
  </si>
  <si>
    <t>CLUB TENNIS TAULA ALGEMESI</t>
  </si>
  <si>
    <t>CTT ALGEMESI</t>
  </si>
  <si>
    <t>MASIA</t>
  </si>
  <si>
    <t>BURJASSOT</t>
  </si>
  <si>
    <t>CARMONA TM</t>
  </si>
  <si>
    <t>SANTIAGO PROMESAS</t>
  </si>
  <si>
    <t>CTT SANTISIMO SALVADOR</t>
  </si>
  <si>
    <t>MSRIA DOLORES</t>
  </si>
  <si>
    <t>GARCIS</t>
  </si>
  <si>
    <t>POLES</t>
  </si>
  <si>
    <t>CTM CORVERASTUR</t>
  </si>
  <si>
    <t>LA NAVE</t>
  </si>
  <si>
    <t>PINILLA</t>
  </si>
  <si>
    <t>FUENLABRADA TEAM</t>
  </si>
  <si>
    <t>LALIN</t>
  </si>
  <si>
    <t>LACAMBRA</t>
  </si>
  <si>
    <t>BROSSA</t>
  </si>
  <si>
    <t>CTT SAN QUINTI - EL JARDI</t>
  </si>
  <si>
    <t>EL JARDI</t>
  </si>
  <si>
    <t>TORREBLANCA</t>
  </si>
  <si>
    <t>CTT LA BISBAL</t>
  </si>
  <si>
    <t>BERGA</t>
  </si>
  <si>
    <t>CLUB TENNIS TAULA PLA D'URGELL</t>
  </si>
  <si>
    <t>PLACIDO</t>
  </si>
  <si>
    <t>DUBRATAMBRE</t>
  </si>
  <si>
    <t>PERA</t>
  </si>
  <si>
    <t>CLUB TENNIS TAULA CANET DE MAR</t>
  </si>
  <si>
    <t>CTT CANET DE MAR</t>
  </si>
  <si>
    <t>CTM GARRUCHA</t>
  </si>
  <si>
    <t>MEONIZ</t>
  </si>
  <si>
    <t>CIDE</t>
  </si>
  <si>
    <t>FINISTERRE TM</t>
  </si>
  <si>
    <t>RIVADULLA</t>
  </si>
  <si>
    <t>TRIGAS</t>
  </si>
  <si>
    <t>CN CALDES</t>
  </si>
  <si>
    <t>MASCLANS</t>
  </si>
  <si>
    <t>NOVA</t>
  </si>
  <si>
    <t>BLANCH</t>
  </si>
  <si>
    <t>TT GIRONA CIUTAT</t>
  </si>
  <si>
    <t>MAURELL</t>
  </si>
  <si>
    <t>TURA</t>
  </si>
  <si>
    <t>SANTI</t>
  </si>
  <si>
    <t>LEONID</t>
  </si>
  <si>
    <t>ZUEV</t>
  </si>
  <si>
    <t>ELS 8 LA GARRIGA</t>
  </si>
  <si>
    <t>CD VIRIATO TM</t>
  </si>
  <si>
    <t>AMIGOS SEGOVIA</t>
  </si>
  <si>
    <t>ILIE VIRGIL</t>
  </si>
  <si>
    <t>MIGEL ANGEL</t>
  </si>
  <si>
    <t>FIERRO</t>
  </si>
  <si>
    <t>SANJURJO</t>
  </si>
  <si>
    <t>BROULLON</t>
  </si>
  <si>
    <t>CINANIA TM</t>
  </si>
  <si>
    <t>DOS HERMANAS</t>
  </si>
  <si>
    <t>AMALIO</t>
  </si>
  <si>
    <t>JOSEP ANTONI</t>
  </si>
  <si>
    <t>GRAMATGE</t>
  </si>
  <si>
    <t>C.T.M. CALASPARRA</t>
  </si>
  <si>
    <t>MALAGA</t>
  </si>
  <si>
    <t>VILALTA</t>
  </si>
  <si>
    <t>REIXACHS</t>
  </si>
  <si>
    <t>PREMIA DE MAR</t>
  </si>
  <si>
    <t>VILARO</t>
  </si>
  <si>
    <t>DAVID JOSE</t>
  </si>
  <si>
    <t>BAUDRY</t>
  </si>
  <si>
    <t>LLUIS CARLES</t>
  </si>
  <si>
    <t>PONS DE VALL</t>
  </si>
  <si>
    <t>C SAN XOAN TM</t>
  </si>
  <si>
    <t>CERRILLO</t>
  </si>
  <si>
    <t>COLLDEFORN</t>
  </si>
  <si>
    <t>CABRE</t>
  </si>
  <si>
    <t>GAUADALUPE</t>
  </si>
  <si>
    <t>CUMPLIDO</t>
  </si>
  <si>
    <t>MONTRAVETA</t>
  </si>
  <si>
    <t>PALLES</t>
  </si>
  <si>
    <t>FLEITAS</t>
  </si>
  <si>
    <t>CORDELOR</t>
  </si>
  <si>
    <t>HERCE</t>
  </si>
  <si>
    <t>ALMARAZ</t>
  </si>
  <si>
    <t>CARLOS JESUS</t>
  </si>
  <si>
    <t>GUIDO</t>
  </si>
  <si>
    <t>KRAWCZYK</t>
  </si>
  <si>
    <t>ROMAN LUIS</t>
  </si>
  <si>
    <t>PARDINILLA</t>
  </si>
  <si>
    <t>VILAPLANA</t>
  </si>
  <si>
    <t>CTM SEVILLA 2015</t>
  </si>
  <si>
    <t>MARIANA ANDREA</t>
  </si>
  <si>
    <t>ORELLA</t>
  </si>
  <si>
    <t>PARAMÁ</t>
  </si>
  <si>
    <t>LOURDES</t>
  </si>
  <si>
    <t>PARISI</t>
  </si>
  <si>
    <t>ESPESO</t>
  </si>
  <si>
    <t>MALAGARRIGA</t>
  </si>
  <si>
    <t>MIGUEL PABLO</t>
  </si>
  <si>
    <t>OZAETA</t>
  </si>
  <si>
    <t>PAEZ</t>
  </si>
  <si>
    <t>C. ESPORTIU TT RIPOLL</t>
  </si>
  <si>
    <t>RICARDO NEFTALI</t>
  </si>
  <si>
    <t>QUELLE</t>
  </si>
  <si>
    <t>BARCINO</t>
  </si>
  <si>
    <t>CJ ULLDECONA</t>
  </si>
  <si>
    <t>GINEBRA</t>
  </si>
  <si>
    <t>CIERCO</t>
  </si>
  <si>
    <t>IMPULS TENIS TAULA</t>
  </si>
  <si>
    <t>IMPULS T.T.</t>
  </si>
  <si>
    <t>CC SANTS</t>
  </si>
  <si>
    <t>LLINARES</t>
  </si>
  <si>
    <t>A.P. LA CAIXA</t>
  </si>
  <si>
    <t>LA CAIXA</t>
  </si>
  <si>
    <t>LEG</t>
  </si>
  <si>
    <t>JUAN ENRIQUE</t>
  </si>
  <si>
    <t>RIZZO</t>
  </si>
  <si>
    <t>DEL TRONCO</t>
  </si>
  <si>
    <t>YXART</t>
  </si>
  <si>
    <t>GALTER</t>
  </si>
  <si>
    <t>MIGUEL LUIS</t>
  </si>
  <si>
    <t>WEN</t>
  </si>
  <si>
    <t>JODAR</t>
  </si>
  <si>
    <t>ZAFRA</t>
  </si>
  <si>
    <t>COTS</t>
  </si>
  <si>
    <t>FONFRIA</t>
  </si>
  <si>
    <t>SALICRU</t>
  </si>
  <si>
    <t>HORTA</t>
  </si>
  <si>
    <t>CLUB TENNIS TAULA SALOU</t>
  </si>
  <si>
    <t>CTT SALOU</t>
  </si>
  <si>
    <t>LORCA</t>
  </si>
  <si>
    <t>CTT VINAROS</t>
  </si>
  <si>
    <t>ANDREAS</t>
  </si>
  <si>
    <t>FUCHS</t>
  </si>
  <si>
    <t>SECCIO ESPORTIVA DEL CERCLE CATOLIC DE GRACIA</t>
  </si>
  <si>
    <t>EL CERCLE</t>
  </si>
  <si>
    <t>QI</t>
  </si>
  <si>
    <t>HUANG</t>
  </si>
  <si>
    <t>J.M. PALES</t>
  </si>
  <si>
    <t>NERIN</t>
  </si>
  <si>
    <t>FAYDELLA</t>
  </si>
  <si>
    <t>PALES</t>
  </si>
  <si>
    <t>PON</t>
  </si>
  <si>
    <t>CUBELLS</t>
  </si>
  <si>
    <t>CLUB TENNIS TAULA SANT QUIRZE DEL VALLES</t>
  </si>
  <si>
    <t>CTT SANT QUIRZE DEL VALLES</t>
  </si>
  <si>
    <t>FONOLLA</t>
  </si>
  <si>
    <t>FEDE</t>
  </si>
  <si>
    <t>SARDA</t>
  </si>
  <si>
    <t>TAMARO</t>
  </si>
  <si>
    <t>TURRO</t>
  </si>
  <si>
    <t>SENOVILLA</t>
  </si>
  <si>
    <t>FERRERO</t>
  </si>
  <si>
    <t>OLOV</t>
  </si>
  <si>
    <t>SJOBERG</t>
  </si>
  <si>
    <t>BRUNET</t>
  </si>
  <si>
    <t>GHERSSI</t>
  </si>
  <si>
    <t>CTT ALBERA</t>
  </si>
  <si>
    <t>ARESTE</t>
  </si>
  <si>
    <t>CANALIAS</t>
  </si>
  <si>
    <t>INDEPENDIENTE-CAT</t>
  </si>
  <si>
    <t>CTT TONA</t>
  </si>
  <si>
    <t>CLUB TENNIS TAULA L'ESPLUGA DE FRANCOLI</t>
  </si>
  <si>
    <t>CTT L'ESPLUGA DE FRANCOLI</t>
  </si>
  <si>
    <t>SORIN</t>
  </si>
  <si>
    <t>MELCHOR</t>
  </si>
  <si>
    <t>SEGOVIA</t>
  </si>
  <si>
    <t>ZDROBA</t>
  </si>
  <si>
    <t>MIRCEA</t>
  </si>
  <si>
    <t>ROMEA</t>
  </si>
  <si>
    <t>TEIXIDO</t>
  </si>
  <si>
    <t>DAVID MOISES</t>
  </si>
  <si>
    <t>TILLERIAS</t>
  </si>
  <si>
    <t>GARAY</t>
  </si>
  <si>
    <t>TT LA LIRA VENDRELLENCA</t>
  </si>
  <si>
    <t>PADRÓ</t>
  </si>
  <si>
    <t>SENPAU</t>
  </si>
  <si>
    <t>JOVE</t>
  </si>
  <si>
    <t>STEFAN</t>
  </si>
  <si>
    <t>ROMANIV</t>
  </si>
  <si>
    <t>CTT CASTELLDEFELS</t>
  </si>
  <si>
    <t>CRUSET</t>
  </si>
  <si>
    <t>OLIVE</t>
  </si>
  <si>
    <t>VALLVERDU</t>
  </si>
  <si>
    <t>JUG 1</t>
  </si>
  <si>
    <t>JUG 2</t>
  </si>
  <si>
    <t>JUG 3</t>
  </si>
  <si>
    <t>JUG 4</t>
  </si>
  <si>
    <t>JUG 5</t>
  </si>
  <si>
    <t>DEL</t>
  </si>
  <si>
    <t>ID CLUB</t>
  </si>
  <si>
    <t>CLUB</t>
  </si>
  <si>
    <t>FFTT</t>
  </si>
  <si>
    <t>A.A.M. DE CAMPOS DEL RIO</t>
  </si>
  <si>
    <t>A.ATLETICA DPTVA MPAL E.D CAMPOS DEL RIO</t>
  </si>
  <si>
    <t>A.D. ANPA IES VIRXE DO MAR</t>
  </si>
  <si>
    <t>A.D. CLUB ARGON - 73</t>
  </si>
  <si>
    <t>A.D. FELIX RODRIGUEZ DE LA FUENTE</t>
  </si>
  <si>
    <t>A.D. TENIS DE MESA MESETA ORCASITAS</t>
  </si>
  <si>
    <t>A.D. TENIS DE MESA MIAJADAS</t>
  </si>
  <si>
    <t>A.D. TENIS DE MESA ZARAGOZA</t>
  </si>
  <si>
    <t>A.D. VALLE DE SAN JUAN</t>
  </si>
  <si>
    <t>A.D. VIRXE DO MONTE</t>
  </si>
  <si>
    <t>A.D.A. GUADIX TENIS DE MESA</t>
  </si>
  <si>
    <t>A.T.M. AGUILAR</t>
  </si>
  <si>
    <t>A.V.V. C.S.C.R. DE BEADE</t>
  </si>
  <si>
    <t>ACLE GUISSONA</t>
  </si>
  <si>
    <t>AE VALL D'ARAN</t>
  </si>
  <si>
    <t>AFICIONADOS TENIS DE MESA REALEJOS</t>
  </si>
  <si>
    <t>AGRUPACIÓ CONGRÉS</t>
  </si>
  <si>
    <t>AGRUPACIÓ VISTA ALEGRE PARROQUIA</t>
  </si>
  <si>
    <t>AGRUPACION DEP. UNIVERSIDAD SALAMANCA</t>
  </si>
  <si>
    <t>AGRUPACION DEPORTIVA MOLINENSE</t>
  </si>
  <si>
    <t>AGRUPACION DEPORTIVA O´PICACHO</t>
  </si>
  <si>
    <t>AGRUPACION DEPORTIVA PATIÑO</t>
  </si>
  <si>
    <t>AGRUPACION DEPORTIVA XUVENTUDE OIA</t>
  </si>
  <si>
    <t>AGRUPACION DEPORTIVA ZALAMEA DE LA SERENA</t>
  </si>
  <si>
    <t>AGRUPACION DPTVA. DE HERRERA DE PISUERGA</t>
  </si>
  <si>
    <t>AGRUPACION TENIS DE MESA REQUENA</t>
  </si>
  <si>
    <t>AITEME LA PALMA</t>
  </si>
  <si>
    <t>ALICANTE TENIS DE MESA</t>
  </si>
  <si>
    <t>ALISOS</t>
  </si>
  <si>
    <t>ALMENDRALEJO JUNIOR TEAM TM</t>
  </si>
  <si>
    <t>AMIGOS TENIS DE MESA JOSE M. DE ESPAÑA</t>
  </si>
  <si>
    <t>AMITEME TELDE</t>
  </si>
  <si>
    <t>ANORTHOSIS VIMIANZO</t>
  </si>
  <si>
    <t>ANTZIZAR KIROL TALDEA</t>
  </si>
  <si>
    <t>ARAUKO SANSOMENDI</t>
  </si>
  <si>
    <t>ARROSADIA</t>
  </si>
  <si>
    <t>ASOC CULTURAL Y DEPORTIVA TENIS DE MESA EL BAJO</t>
  </si>
  <si>
    <t>ASOC DEPORTIVA CLUB DE FUTBOL CASAR DE CACERES</t>
  </si>
  <si>
    <t>ASOCIACIO TENNIS DE TAULA ALBALAT</t>
  </si>
  <si>
    <t>ASOCIACIÓN CULTURAL Y RECREATIVA EL JARDÍ (SECCIÓ</t>
  </si>
  <si>
    <t>ASOCIACION DEPORTIVA ALCANTARIELLA</t>
  </si>
  <si>
    <t>ASOCIACION DEPORTIVA DOLMEN</t>
  </si>
  <si>
    <t>ASOCIACION DEPORTIVA TENIS MESA PORTO MELOXO</t>
  </si>
  <si>
    <t>ASOCIACION XUBENIL "CULTURA NOSTRA"</t>
  </si>
  <si>
    <t>ASSOC. ESPORT. INST. EDUC. SEC. M. AURÈLIA CAPMANY</t>
  </si>
  <si>
    <t>ASSOC. EXC. CAT. DE REUS</t>
  </si>
  <si>
    <t>ASSOC. EXCURS. CATALUNYA DE REUS</t>
  </si>
  <si>
    <t>ASSOCIACIO ESPORTIVA CLUB TENNIS TAULA CAMPRODON</t>
  </si>
  <si>
    <t>ASSOCIACIO VISTA ALEGRE PARROQUIA</t>
  </si>
  <si>
    <t>ATENEU LA FLOR DE MAIG</t>
  </si>
  <si>
    <t>ATLETICO ALAI</t>
  </si>
  <si>
    <t>ATM DEL NORTE</t>
  </si>
  <si>
    <t>ATT CASTELLAR</t>
  </si>
  <si>
    <t>AVCD LAVADORES TENIS DE MESA</t>
  </si>
  <si>
    <t>AVENC CENTRE CULTURAL I RECREATIU</t>
  </si>
  <si>
    <t>BAMIO CLUB TENIS DE MESA</t>
  </si>
  <si>
    <t>BENIGANIM</t>
  </si>
  <si>
    <t>BLANES PING-PONG CLUB TENIS TAULA</t>
  </si>
  <si>
    <t>C. CERRO BUENAVISTA-GETAFE</t>
  </si>
  <si>
    <t>C.A.T. CLUB I.E.S. ASTORGA</t>
  </si>
  <si>
    <t>C.D. ALEMAN - GETAFE</t>
  </si>
  <si>
    <t>C.D. EL EMBALSE TENIS DE MESA</t>
  </si>
  <si>
    <t>C.D. EM. TELDE</t>
  </si>
  <si>
    <t>C.D. ITUGARPE</t>
  </si>
  <si>
    <t>C.D. LA ENCINA DE LA ZUBIA</t>
  </si>
  <si>
    <t>C.D. LOS CORUJOS ERRANTES</t>
  </si>
  <si>
    <t>C.D. OLAEDERRA T.M.</t>
  </si>
  <si>
    <t>C.D. RUCAVAU</t>
  </si>
  <si>
    <t>C.D. SAN CRISTOBAL DE SEGOVIA</t>
  </si>
  <si>
    <t>C.D. SAN JAVIER</t>
  </si>
  <si>
    <t>C.D. SANCHEZ RACING TEAM</t>
  </si>
  <si>
    <t>C.D. STA. LUISA DE MARILLAC</t>
  </si>
  <si>
    <t>C.D. TENIS DE MESA GORAZDE-BARAKALDO</t>
  </si>
  <si>
    <t>C.D.B. TARANCON</t>
  </si>
  <si>
    <t>C.D.E. LA FUENTE</t>
  </si>
  <si>
    <t>C.D.E. T.M. ARGAMASILLA DE CALATRAVA</t>
  </si>
  <si>
    <t>C.D.E. T.M. VILLARRUBIA DE LOS OJOS</t>
  </si>
  <si>
    <t>C.D.E. TENIS DE MESA ARGES</t>
  </si>
  <si>
    <t>C.D.E. TENIS DE MESA EBORA</t>
  </si>
  <si>
    <t>C.D.E. TENIS DE MESA SPORT MANCHA CIUDAD REAL</t>
  </si>
  <si>
    <t>C.D.E. VILLANUEVA DE ALCARDETE</t>
  </si>
  <si>
    <t>C.E. ELDA</t>
  </si>
  <si>
    <t>C.E. UNIVERSITAT VALENCIA</t>
  </si>
  <si>
    <t>C.M.I. CLUB DE CAMPO FERROL</t>
  </si>
  <si>
    <t>C.M.I.R. T.M. RIVEIRA</t>
  </si>
  <si>
    <t>C.P. PONCE DE LEON VALLADOLID T.M.</t>
  </si>
  <si>
    <t>C.S.C. VITE T.M.</t>
  </si>
  <si>
    <t>C.T.M ICODENSE</t>
  </si>
  <si>
    <t>C.T.M. IGUESTE T.M.</t>
  </si>
  <si>
    <t>C.T.M. PROMESAS ROTA</t>
  </si>
  <si>
    <t>C.T.M. TENEVENTURA</t>
  </si>
  <si>
    <t>C.T.M. TIETAR - MIRAMONTES</t>
  </si>
  <si>
    <t>C.T.T. ARENYS DE MAR</t>
  </si>
  <si>
    <t>C.T.T. CUBELLES</t>
  </si>
  <si>
    <t>C.T.T. SANT MARTI DE MALDA</t>
  </si>
  <si>
    <t>C.T.T. TORREFARRERA</t>
  </si>
  <si>
    <t>CAN COLAPI DE TERRASSA</t>
  </si>
  <si>
    <t>CAN COLAPI TERRASSA</t>
  </si>
  <si>
    <t>CARPINTERIA HERMON CORDOBA</t>
  </si>
  <si>
    <t>CARRAL TENIS DE MESA</t>
  </si>
  <si>
    <t>CASA DE ASTURIAS</t>
  </si>
  <si>
    <t>CASAL CATOLIC DE S.ANDREU PALOMAR</t>
  </si>
  <si>
    <t>CASINO DE LA LAGUNA</t>
  </si>
  <si>
    <t>CASTROSPIN</t>
  </si>
  <si>
    <t>CD CASTAÑARES TENIS MESA</t>
  </si>
  <si>
    <t>CD KAISER-LAUTERN BANYERES</t>
  </si>
  <si>
    <t>CD TENIS DE MESA PORTILLO DE TOLEDO</t>
  </si>
  <si>
    <t>CDE PING PONG RODA</t>
  </si>
  <si>
    <t>CDE TENIS DE MESA DISTRITO 20 SAN BLAS CANILLEJAS</t>
  </si>
  <si>
    <t>CDE TENIS DE MESA SAN LORENZO DE EL ESCORIAL</t>
  </si>
  <si>
    <t>CELTA CANTABRIA</t>
  </si>
  <si>
    <t>CENTRE D'ESPORTS LLORENCA</t>
  </si>
  <si>
    <t>CENTRE JEMA</t>
  </si>
  <si>
    <t>CENTRO ASTURIANO DE OVIEDO</t>
  </si>
  <si>
    <t>CENTRO DEPORTIVO UNIVERSIDAD VALLADOLID</t>
  </si>
  <si>
    <t>CENTRO INTERNACIONAL TORREMOLINOS</t>
  </si>
  <si>
    <t>CENTRO RECREATIVO CULTURAL REDONDELA</t>
  </si>
  <si>
    <t>CEPIVALL</t>
  </si>
  <si>
    <t>CETT VILASSAR DE DALT</t>
  </si>
  <si>
    <t>CIMA CLUB</t>
  </si>
  <si>
    <t>CIRCULO CULTURAL RECREATIVO DE CHAPELA</t>
  </si>
  <si>
    <t>CIRCULO DEPORTIVO LEONES TENIS DE MESA</t>
  </si>
  <si>
    <t>CIRCULO MERCANTIL DE XUVIA</t>
  </si>
  <si>
    <t>CIRCULO MERCANTIL IND. UNIDAD DE FENE</t>
  </si>
  <si>
    <t>CIRCULO PALENTINO TENIS DE MESA</t>
  </si>
  <si>
    <t>CIUTAT D´INCA TENNIS TAULA CLUB</t>
  </si>
  <si>
    <t>CLUB 2002 MOLLET DE TENNIS DE TAULA</t>
  </si>
  <si>
    <t>CLUB 26 TENIS DE MESA</t>
  </si>
  <si>
    <t>CLUB ABULA TENIS DE MESA</t>
  </si>
  <si>
    <t>CLUB ADAPONDA</t>
  </si>
  <si>
    <t>CLUB ADECO - AMBAR</t>
  </si>
  <si>
    <t>CLUB ALIANÇA LLIÇA</t>
  </si>
  <si>
    <t>CLUB ALMERIA TENIS DE MESA</t>
  </si>
  <si>
    <t>CLUB AMICS TENNIS TAULA SANT CELONI (C.A.T.T.S.C.)</t>
  </si>
  <si>
    <t>CLUB AMIGOS ANDRESITO</t>
  </si>
  <si>
    <t>CLUB AMIGOS DEL TENIS DE MESA</t>
  </si>
  <si>
    <t>CLUB ARIEL</t>
  </si>
  <si>
    <t>CLUB ATLETICO LEON</t>
  </si>
  <si>
    <t>CLUB ATLETICO MURALLA</t>
  </si>
  <si>
    <t>CLUB ATLETICO OLIAS DEL REY TM</t>
  </si>
  <si>
    <t>CLUB AVENIDAS</t>
  </si>
  <si>
    <t>CLUB BASE MONFRAGÜE</t>
  </si>
  <si>
    <t>CLUB CARDENAL LOPEZ DE MENDOZA</t>
  </si>
  <si>
    <t>CLUB CARTAGENA TENIS DE MESA</t>
  </si>
  <si>
    <t>CLUB CELTA CANTABRIA TENIS DE MESA</t>
  </si>
  <si>
    <t>CLUB CEUTA TENIS DE MESA</t>
  </si>
  <si>
    <t>CEU</t>
  </si>
  <si>
    <t>CLUB COMPUTER SERVICE TENIS DE MESA</t>
  </si>
  <si>
    <t>CLUB CONFECCIONES RUMADI</t>
  </si>
  <si>
    <t>CLUB COR PITIUS - COLEGIO FRANCES</t>
  </si>
  <si>
    <t>CLUB CORDILLERA</t>
  </si>
  <si>
    <t>CLUB CORDOBA TENIS DE MESA</t>
  </si>
  <si>
    <t>CLUB COSTA DEL SOL</t>
  </si>
  <si>
    <t>CLUB DE BILLAR PASABOLA</t>
  </si>
  <si>
    <t>CLUB DE TENIS DE MESA SORIANO</t>
  </si>
  <si>
    <t>CLUB DE TENIS DE MESA VILANOVA DEL CAMI</t>
  </si>
  <si>
    <t>CLUB DE TENNIS DE TAULA DE CAMPLLONG</t>
  </si>
  <si>
    <t>CLUB DE TENNIS TAULA COLLBATO</t>
  </si>
  <si>
    <t>CLUB DEP. ELEMENTAL TENIS MESA TOMELLOSO</t>
  </si>
  <si>
    <t>CLUB DEPORTIVA UNION DEPORTIVA TORRIJEÑA TENIS MES</t>
  </si>
  <si>
    <t>CLUB DEPORTIVO A.D.A.S. SALAMANCA</t>
  </si>
  <si>
    <t>CLUB DEPORTIVO ANTONIO VALBUENA</t>
  </si>
  <si>
    <t>CLUB DEPORTIVO ARETE</t>
  </si>
  <si>
    <t>CLUB DEPORTIVO BOLA 40</t>
  </si>
  <si>
    <t>CLUB DEPORTIVO CAPUCHINOS TOTANA</t>
  </si>
  <si>
    <t>CLUB DEPORTIVO CARRION TENIS DE MESA</t>
  </si>
  <si>
    <t>CLUB DEPORTIVO CULTURAL TUSSAM</t>
  </si>
  <si>
    <t>CLUB DEPORTIVO DE TENIS DE MESA 12 + 1</t>
  </si>
  <si>
    <t>CLUB DEPORTIVO DE TENIS DE MESA TRANSILCANARIA</t>
  </si>
  <si>
    <t>CLUB DEPORTIVO DEZ PORTAS LUGO</t>
  </si>
  <si>
    <t>CLUB DEPORTIVO EL CID</t>
  </si>
  <si>
    <t>CLUB DEPORTIVO ELEMENTAL DE TENIS DE MESA SAN LORE</t>
  </si>
  <si>
    <t>CLUB DEPORTIVO ELEMENTAL IES LUIS DE CAMOENS</t>
  </si>
  <si>
    <t>CLUB DEPORTIVO ELEMENTAL MADRID CIUDAD TM</t>
  </si>
  <si>
    <t>CLUB DEPORTIVO ELEMENTAL PRINCESA GALIANA</t>
  </si>
  <si>
    <t>CLUB DEPORTIVO ESCUELA T.M. ILLESCAS</t>
  </si>
  <si>
    <t>CLUB DEPORTIVO GINES TENIS MESA</t>
  </si>
  <si>
    <t>CLUB DEPORTIVO GUIMERA TENIS DE MESA</t>
  </si>
  <si>
    <t>CLUB DEPORTIVO HERRI TXANTREA</t>
  </si>
  <si>
    <t>CLUB DEPORTIVO HISPANIDAD</t>
  </si>
  <si>
    <t>CLUB DEPORTIVO ITXAS IZAR TENIS DE MESA</t>
  </si>
  <si>
    <t>CLUB DEPORTIVO LASARTE ORIA-L.O.K.E.</t>
  </si>
  <si>
    <t>CLUB DEPORTIVO PALMIPEDOS</t>
  </si>
  <si>
    <t>CLUB DEPORTIVO SAN ANTONIO-BREÑA BAJA</t>
  </si>
  <si>
    <t>CLUB DEPORTIVO SERVIOCIO</t>
  </si>
  <si>
    <t>CLUB DEPORTIVO TENIS MESA REBOTE</t>
  </si>
  <si>
    <t>CLUB DEPORTIVO ZUZENAK</t>
  </si>
  <si>
    <t>CLUB ELEMENTAL DE TENIS DE MESA VALLECAS TM</t>
  </si>
  <si>
    <t>CLUB ELEMENTAL TENIS DE MESA "TIO JORGE"</t>
  </si>
  <si>
    <t>CLUB ESCOLA TENNIS TAULA ELS METS</t>
  </si>
  <si>
    <t>CLUB ESPORTIU ALHEÑA</t>
  </si>
  <si>
    <t>CLUB ESPORTIU MEDITERRANI</t>
  </si>
  <si>
    <t>CLUB ESPORTIU RIBERA D'ONDARA</t>
  </si>
  <si>
    <t>CLUB ESPORTIU TENNIS TAULA VILASSAR DE DALT</t>
  </si>
  <si>
    <t>CLUB FONTIÑAS T.M.</t>
  </si>
  <si>
    <t>CLUB GABITEC CEUTA SPORT TENIS DE MESA</t>
  </si>
  <si>
    <t>CLUB GUADALAJARA TENIS DE MESA</t>
  </si>
  <si>
    <t>CLUB HERRI TXANTREA</t>
  </si>
  <si>
    <t>CLUB HOARCE TENIS DE MESA</t>
  </si>
  <si>
    <t>CLUB HUELVA TENIS DE MESA</t>
  </si>
  <si>
    <t>CLUB I.B. SIERRA BERMEJA</t>
  </si>
  <si>
    <t>CLUB IES ARENAS DE S. PEDRO</t>
  </si>
  <si>
    <t>CLUB IES SALINAS</t>
  </si>
  <si>
    <t>CLUB INFANTIL Y JUVENIL BELLVITGE</t>
  </si>
  <si>
    <t>CLUB JOVELLANOS</t>
  </si>
  <si>
    <t>CLUB LA GENERAL TENIS DE MESA GRANADA</t>
  </si>
  <si>
    <t>CLUB LICEO CEUTA</t>
  </si>
  <si>
    <t>CLUB LOPE DE VEGA TENIS DE MESA</t>
  </si>
  <si>
    <t>CLUB MAGINET</t>
  </si>
  <si>
    <t>CLUB MARE NOSTRUM</t>
  </si>
  <si>
    <t>CLUB MENDEZ NUÑEZ</t>
  </si>
  <si>
    <t>CLUB MOLINA VOLEY</t>
  </si>
  <si>
    <t>CLUB NATACIO FIGUERES</t>
  </si>
  <si>
    <t>CLUB NATACIO SANTA COLOMA</t>
  </si>
  <si>
    <t>CLUB NATACION METROPOLE</t>
  </si>
  <si>
    <t>CLUB NATACION UTIEL</t>
  </si>
  <si>
    <t>CLUB NAZARET JEREZ</t>
  </si>
  <si>
    <t>CLUB POLIDEPORTIVO LOS NEVEROS</t>
  </si>
  <si>
    <t>CLUB RED DEPORTIVA YECLA</t>
  </si>
  <si>
    <t>CLUB SESTAOKO MAHAI TENISA</t>
  </si>
  <si>
    <t>CLUB SOCIAL COMUNICACIONES</t>
  </si>
  <si>
    <t>CLUB SUINCENSA</t>
  </si>
  <si>
    <t>CLUB TEMEGAL</t>
  </si>
  <si>
    <t>CLUB TENIS DE MESA 11</t>
  </si>
  <si>
    <t>CLUB TENIS DE MESA A-100</t>
  </si>
  <si>
    <t>CLUB TENIS DE MESA ABADIÑO</t>
  </si>
  <si>
    <t>CLUB TENIS DE MESA ABARAN</t>
  </si>
  <si>
    <t>CLUB TENIS DE MESA AGUILAS</t>
  </si>
  <si>
    <t>CLUB TENIS DE MESA ALHAMA</t>
  </si>
  <si>
    <t>CLUB TENIS DE MESA APRENDICES</t>
  </si>
  <si>
    <t>CLUB TENIS DE MESA ARCHIDONA</t>
  </si>
  <si>
    <t>CLUB TENIS DE MESA ARCOS</t>
  </si>
  <si>
    <t>CLUB TENIS DE MESA ASTURAVILES</t>
  </si>
  <si>
    <t>CLUB TENIS DE MESA BURBUJAS AVILES</t>
  </si>
  <si>
    <t>CLUB TENIS DE MESA CANASTELL</t>
  </si>
  <si>
    <t>CLUB TENIS DE MESA CEIBE</t>
  </si>
  <si>
    <t>CLUB TENIS DE MESA CELANOVA</t>
  </si>
  <si>
    <t>CLUB TENIS DE MESA CHIPIONA</t>
  </si>
  <si>
    <t>CLUB TENIS DE MESA CHURRA</t>
  </si>
  <si>
    <t>CLUB TENIS DE MESA CIUDAD DE CAZORLA</t>
  </si>
  <si>
    <t>CLUB TENIS DE MESA COLMENAR VIEJO</t>
  </si>
  <si>
    <t>CLUB TENIS DE MESA COROCOTA</t>
  </si>
  <si>
    <t>CLUB TENIS DE MESA CUATRO CAMINOS</t>
  </si>
  <si>
    <t>CLUB TENIS DE MESA DE CARRAL</t>
  </si>
  <si>
    <t>CLUB TENIS DE MESA DE TORREMOLINOS</t>
  </si>
  <si>
    <t>CLUB TENIS DE MESA DE UBRIQUE</t>
  </si>
  <si>
    <t>CLUB TENIS DE MESA DOS DE MAYO</t>
  </si>
  <si>
    <t>CLUB TENIS DE MESA ELCHE</t>
  </si>
  <si>
    <t>CLUB TENIS DE MESA ESTRELLA D'ELHUYAR LOGROÑO</t>
  </si>
  <si>
    <t>RIO</t>
  </si>
  <si>
    <t>CLUB TENIS DE MESA GAZTELU</t>
  </si>
  <si>
    <t>CLUB TENIS DE MESA GIGIA</t>
  </si>
  <si>
    <t>CLUB TENIS DE MESA GUADALQUIVIR</t>
  </si>
  <si>
    <t>CLUB TENIS DE MESA INTERNACIONAL</t>
  </si>
  <si>
    <t>CLUB TENIS DE MESA ISLA CRISTINA</t>
  </si>
  <si>
    <t>CLUB TENIS DE MESA KANSETSU PIII TRES PALMAS</t>
  </si>
  <si>
    <t>CLUB TENIS DE MESA LA GRANJA</t>
  </si>
  <si>
    <t>CLUB TENIS DE MESA MEJORADA</t>
  </si>
  <si>
    <t>CLUB TENIS DE MESA MEMBRILLA</t>
  </si>
  <si>
    <t>CLUB TENIS DE MESA MENGIBAR</t>
  </si>
  <si>
    <t>CLUB TENIS DE MESA MOGUER</t>
  </si>
  <si>
    <t>CLUB TENIS DE MESA MORATALAZ</t>
  </si>
  <si>
    <t>CLUB TENIS DE MESA MULA</t>
  </si>
  <si>
    <t>CLUB TENIS DE MESA NUEVO BELMEZ</t>
  </si>
  <si>
    <t>CLUB TENIS DE MESA ORDENES</t>
  </si>
  <si>
    <t>CLUB TENIS DE MESA ORTIGUEIRA</t>
  </si>
  <si>
    <t>CLUB TENIS DE MESA PALENCIA</t>
  </si>
  <si>
    <t>CLUB TENIS DE MESA PEÑA MADRIDISTA</t>
  </si>
  <si>
    <t>CLUB TENIS DE MESA PINOSO</t>
  </si>
  <si>
    <t>CLUB TENIS DE MESA PROMESAS</t>
  </si>
  <si>
    <t>CLUB TENIS DE MESA PUERTO REAL</t>
  </si>
  <si>
    <t>CLUB TENIS DE MESA PUNTAGORDA</t>
  </si>
  <si>
    <t>CLUB TENIS DE MESA RAPTOR</t>
  </si>
  <si>
    <t>CLUB TENIS DE MESA ROTA</t>
  </si>
  <si>
    <t>CLUB TENIS DE MESA SAN FERNANDO</t>
  </si>
  <si>
    <t>CLUB TENIS DE MESA SAN JAVIER</t>
  </si>
  <si>
    <t>CLUB TENIS DE MESA SANTALUCEÑO</t>
  </si>
  <si>
    <t>CLUB TENIS DE MESA SANTURTZI</t>
  </si>
  <si>
    <t>CLUB TENIS DE MESA SEVILLA</t>
  </si>
  <si>
    <t>CLUB TENIS DE MESA TALAYUELA</t>
  </si>
  <si>
    <t>CLUB TENIS DE MESA TARTESSOS</t>
  </si>
  <si>
    <t>CLUB TENIS DE MESA TEMESURTE</t>
  </si>
  <si>
    <t>CLUB TENIS DE MESA TORREDONJIMENO</t>
  </si>
  <si>
    <t>CLUB TENIS DE MESA UNIVERSIDAD AUTONOMA</t>
  </si>
  <si>
    <t>CLUB TENIS DE MESA VILLA DE LA ZUBIA</t>
  </si>
  <si>
    <t>CLUB TENIS DE MESA VILLA DE PUERTO REAL</t>
  </si>
  <si>
    <t>CLUB TENIS DE MESA VILLAROBLEDO</t>
  </si>
  <si>
    <t>CLUB TENIS DE MESA YECLA</t>
  </si>
  <si>
    <t>CLUB TENIS MESA CD. BAHA'I</t>
  </si>
  <si>
    <t>CLUB TENIS MESA DE 7 A 9</t>
  </si>
  <si>
    <t>CLUB TENIS MESA FAYCANES</t>
  </si>
  <si>
    <t>CLUB TENIS MESA IZNAJAR</t>
  </si>
  <si>
    <t>CLUB TENIS MESA MONFRAGÜE</t>
  </si>
  <si>
    <t>CLUB TENIS MESA TOMAS IRIARTE</t>
  </si>
  <si>
    <t>CLUB TENIS MESA TOMAS TOPSPIN</t>
  </si>
  <si>
    <t>CLUB TENIS MORA D'EBRE</t>
  </si>
  <si>
    <t>CLUB TENIS TAULA BERGA</t>
  </si>
  <si>
    <t>CLUB TENIS TAULA ONDA</t>
  </si>
  <si>
    <t>CLUB TENNIS CENTELLES</t>
  </si>
  <si>
    <t>CLUB TENNIS DE TAULA BAGA</t>
  </si>
  <si>
    <t>CLUB TENNIS DE TAULA CAMPLLONG</t>
  </si>
  <si>
    <t>CLUB TENNIS DE TAULA CASTELLO</t>
  </si>
  <si>
    <t>CLUB TENNIS DE TAULA COLONIA GUELL</t>
  </si>
  <si>
    <t>CLUB TENNIS DE TAULA SANT VICENC '83</t>
  </si>
  <si>
    <t>CLUB TENNIS DE TAULA SANTA COLOMA</t>
  </si>
  <si>
    <t>CLUB TENNIS DE TAULA TORREGROSSA</t>
  </si>
  <si>
    <t>CLUB TENNIS TAULA AGRAMUNT</t>
  </si>
  <si>
    <t>CLUB TENNIS TAULA ALCARRAS</t>
  </si>
  <si>
    <t>CLUB TENNIS TAULA ALT VINALOPÓ</t>
  </si>
  <si>
    <t>CLUB TENNIS TAULA AMPOSTA</t>
  </si>
  <si>
    <t>CLUB TENNIS TAULA AVAP</t>
  </si>
  <si>
    <t>CLUB TENNIS TAULA BARCELONA</t>
  </si>
  <si>
    <t>CLUB TENNIS TAULA CALAF</t>
  </si>
  <si>
    <t>CLUB TENNIS TAULA CORNUDELLA DE MONTSANT</t>
  </si>
  <si>
    <t>CLUB TENNIS TAULA CUBELLES</t>
  </si>
  <si>
    <t>CLUB TENNIS TAULA DELS HORTS 2000</t>
  </si>
  <si>
    <t>CLUB TENNIS TAULA DON BOSCO ALCOI</t>
  </si>
  <si>
    <t>CLUB TENNIS TAULA EL PONT DE SUERT</t>
  </si>
  <si>
    <t>CLUB TENNIS TAULA ENCAMP</t>
  </si>
  <si>
    <t>CLUB TENNIS TAULA FORMENTERA</t>
  </si>
  <si>
    <t>CLUB TENNIS TAULA JOSEP Mª PALES</t>
  </si>
  <si>
    <t>CLUB TENNIS TAULA LA POBLA DE LILLET</t>
  </si>
  <si>
    <t>CLUB TENNIS TAULA LA TORRE DE CLARAMUNT</t>
  </si>
  <si>
    <t>CLUB TENNIS TAULA LA UNIO</t>
  </si>
  <si>
    <t>CLUB TENNIS TAULA LLEIDA</t>
  </si>
  <si>
    <t>CLUB TENNIS TAULA MONTBUI</t>
  </si>
  <si>
    <t>CLUB TENNIS TAULA ONTINYENT</t>
  </si>
  <si>
    <t>CLUB TENNIS TAULA PALAFRUGELL</t>
  </si>
  <si>
    <t>CLUB TENNIS TAULA PINAR RUBI BODAS</t>
  </si>
  <si>
    <t>CLUB TENNIS TAULA RIBERA D´ONDARA</t>
  </si>
  <si>
    <t>CLUB TENNIS TAULA ROSES</t>
  </si>
  <si>
    <t>CLUB TENNIS TAULA RUBI BODAS</t>
  </si>
  <si>
    <t>CLUB TENNIS TAULA SABADELL 2016</t>
  </si>
  <si>
    <t>CLUB TENNIS TAULA SANT FELIU DE CODINES</t>
  </si>
  <si>
    <t>CLUB TENNIS TAULA TREMP</t>
  </si>
  <si>
    <t>CLUB TENNIS TAULA VILAMALLA</t>
  </si>
  <si>
    <t>CLUB UNIVERSIDAD DE LEON</t>
  </si>
  <si>
    <t>CLUB UNIVERSIDAD DE VALLADOLID</t>
  </si>
  <si>
    <t>CLUB UNIVERSITARIO TENIS DE MESA MURCIA</t>
  </si>
  <si>
    <t>CLUB USHIRO TENIS DE MESA</t>
  </si>
  <si>
    <t>CLUB VEGA DE INFANZONES</t>
  </si>
  <si>
    <t>CLUB VILLADANGOS TENIS DE MESA</t>
  </si>
  <si>
    <t>CLUB VIVE TOMELLOSO</t>
  </si>
  <si>
    <t>CMD SEVILLA NODO</t>
  </si>
  <si>
    <t>COLEGIO HOGAR SAN ROQUE</t>
  </si>
  <si>
    <t>COLEGIO PUBLICO LA ASUNCION</t>
  </si>
  <si>
    <t>COLEGIO PUBLICO QUEVEDO</t>
  </si>
  <si>
    <t>COLLA ESPORTIVA CORRIOL</t>
  </si>
  <si>
    <t>COLMENAR VIEJO</t>
  </si>
  <si>
    <t>CONSTRUCCIONES JOAQUIN MORENO E HIJO S.L</t>
  </si>
  <si>
    <t>CPE TARADELL</t>
  </si>
  <si>
    <t>CTM ALGARROBO</t>
  </si>
  <si>
    <t>CTM ARZAQUIEL</t>
  </si>
  <si>
    <t>CTM CENTRO CULTURAL Y RECREO DE ARAFO</t>
  </si>
  <si>
    <t>CTM GUADAIRA</t>
  </si>
  <si>
    <t>CTM LA SOLANA</t>
  </si>
  <si>
    <t>CTM LANJARON</t>
  </si>
  <si>
    <t>CTM LUCENTINO</t>
  </si>
  <si>
    <t>CTM MUCHO MOTRIL</t>
  </si>
  <si>
    <t>CTM TORREBLASCOPEDRO</t>
  </si>
  <si>
    <t>CTM TRONCOS DE LA SALUD SAN GERARDO</t>
  </si>
  <si>
    <t>CTM VALEN</t>
  </si>
  <si>
    <t>CTM VILLAVICIOSA DE ODON</t>
  </si>
  <si>
    <t>CTT ANDORRA</t>
  </si>
  <si>
    <t>CTT ARBUCIES</t>
  </si>
  <si>
    <t>CTT ARENYS DE MAR</t>
  </si>
  <si>
    <t>CTT CARLET</t>
  </si>
  <si>
    <t>CTT CELRA</t>
  </si>
  <si>
    <t>CTT CUBELLES</t>
  </si>
  <si>
    <t>CTT ES MERCADAL</t>
  </si>
  <si>
    <t>CTT INSTITUT S. FELÍU DE GUÍXOLS</t>
  </si>
  <si>
    <t>CTT INSTITUT SANT FELIU GUIXOLS</t>
  </si>
  <si>
    <t>CTT IVORRA</t>
  </si>
  <si>
    <t>CTT LA TENDA</t>
  </si>
  <si>
    <t>CTT PALAFRUGELL</t>
  </si>
  <si>
    <t>CTT POBLA FARNALS</t>
  </si>
  <si>
    <t>CTT PORTELL</t>
  </si>
  <si>
    <t>CTT SANT QUIRZE SAFAJA</t>
  </si>
  <si>
    <t>CTT SANT VICENÇ DE TORELLO</t>
  </si>
  <si>
    <t>CTT TORROELLA DE MONTGRI</t>
  </si>
  <si>
    <t>CTTCM ARENYS DE MUNT</t>
  </si>
  <si>
    <t>CULTURAL TELEFONICA DE MADRID</t>
  </si>
  <si>
    <t>E.M. TENIS DE MESA FUENTE DE CANTOS</t>
  </si>
  <si>
    <t>E.M. TENIS DE MESA PALOS DE LA FRONTERA</t>
  </si>
  <si>
    <t>E.T.M. PEDREZUELA</t>
  </si>
  <si>
    <t>EPIC CASINO DEL COMERC</t>
  </si>
  <si>
    <t>ERMO-COYA</t>
  </si>
  <si>
    <t>ESCANER CARTAGENA</t>
  </si>
  <si>
    <t>ESCOLA TENIS DE MESA NARON</t>
  </si>
  <si>
    <t>ESCUELA ALHAURINA TENIS DE MESA</t>
  </si>
  <si>
    <t>ESCUELA DELEGACION PROVINCIAL SOTILLO</t>
  </si>
  <si>
    <t>ESCUELA DEPORTIVA ANGEL ABIA</t>
  </si>
  <si>
    <t>ESCUELA DEPORTIVA DE VENTA DE BAÑOS</t>
  </si>
  <si>
    <t>ESCUELA MUNICIPAL PALOS DE LA FRONTERA</t>
  </si>
  <si>
    <t>ESCUELA MUNICIPAL TELDE</t>
  </si>
  <si>
    <t>ESCUELA MUNICIPAL TENIS DE MESA MERIDA</t>
  </si>
  <si>
    <t>ESCUELA TENIS DE MESA BURLADA</t>
  </si>
  <si>
    <t>ESCUELAS DEPORTIVAS LORQUI TENIS DE MESA</t>
  </si>
  <si>
    <t>ETSAIAK MAHAI TENNIS ELKARTEA</t>
  </si>
  <si>
    <t>FOMENT DEPORTIU CASSANENC</t>
  </si>
  <si>
    <t>FOMENT MARTINENC</t>
  </si>
  <si>
    <t>FRANCISCO DE QUEVEDO T.M.</t>
  </si>
  <si>
    <t>GRUPO DE EMPRESA INDUGASA</t>
  </si>
  <si>
    <t>HC ESTUDIANTES</t>
  </si>
  <si>
    <t>HERNANI KIROL ELKARTEA</t>
  </si>
  <si>
    <t>HIELO PINGÜINO TENIS DE MESA</t>
  </si>
  <si>
    <t>IBILI KIROLAK</t>
  </si>
  <si>
    <t>ILLAS CIES TENIS DE MESA</t>
  </si>
  <si>
    <t>INDIFERENTE</t>
  </si>
  <si>
    <t>RFETM</t>
  </si>
  <si>
    <t>IRUN BIDEGORRI</t>
  </si>
  <si>
    <t>J.J. TENIS DE MESA CLUB SOTILLO</t>
  </si>
  <si>
    <t>LICEO CASINO DE MARIN</t>
  </si>
  <si>
    <t>LOKO SPORT UNIVERSITARI</t>
  </si>
  <si>
    <t>LONGUERAS TENIS DE MESA</t>
  </si>
  <si>
    <t>LOS ALMENDROS TENIS DE MESA</t>
  </si>
  <si>
    <t>LOS CANARIOS TENIS DE MESA</t>
  </si>
  <si>
    <t>LUBERRI K.E.</t>
  </si>
  <si>
    <t>MADRIDISTAS DO MORRAZO</t>
  </si>
  <si>
    <t>NARANCO TENIS DE MESA</t>
  </si>
  <si>
    <t>O PILAR FOZ</t>
  </si>
  <si>
    <t>ORFEON LA PAZ TENIS DE MESA</t>
  </si>
  <si>
    <t>OVIEDO-MADRID TENIS DE MESA</t>
  </si>
  <si>
    <t>P.M.D. FUENTE DEL MAESTRE</t>
  </si>
  <si>
    <t>PATRONATO MUNICIPAL DE DPTES. DE TORROX</t>
  </si>
  <si>
    <t>PEÑA MADRIDISTA N.S. LA ANTIGÜA</t>
  </si>
  <si>
    <t>PIO XII - CASA DEL HIERRO</t>
  </si>
  <si>
    <t>R.E. MADRE DE LA LUZ</t>
  </si>
  <si>
    <t>REAL CLUB NAUTICO DE VIGO</t>
  </si>
  <si>
    <t>RECTA FINAL</t>
  </si>
  <si>
    <t>RESIDENCIA ESCOLAR BELLAVISTA</t>
  </si>
  <si>
    <t>S.C.D. ETXADI K.K.E.</t>
  </si>
  <si>
    <t>S.D.C. ATLETICO SAN ANTONIO</t>
  </si>
  <si>
    <t>SABIOTE TM</t>
  </si>
  <si>
    <t>SALA ZARAGOZA A.D.</t>
  </si>
  <si>
    <t>SALNES TENIS DE MESA</t>
  </si>
  <si>
    <t>SAN AGUSTIN TENIS DE MESA</t>
  </si>
  <si>
    <t>SAN CAYETANO TT</t>
  </si>
  <si>
    <t>SANTA TERESA TENIS DE MESA</t>
  </si>
  <si>
    <t>SIDONIA TENIS DE MESA</t>
  </si>
  <si>
    <t>SOCIEDAD CULTURAL PADRONESA</t>
  </si>
  <si>
    <t>SOCIEDAD MERCANTIL CALDENSE</t>
  </si>
  <si>
    <t>SPORTING ALAVES</t>
  </si>
  <si>
    <t>T.M. CRC PORRIÑO</t>
  </si>
  <si>
    <t>T.M. GAREHAGUA "VILLA DE MAZO"</t>
  </si>
  <si>
    <t>T.M. VILLA DE CABEZON DE LA SAL</t>
  </si>
  <si>
    <t>TECNIK AROUSA TENIS DE MESA</t>
  </si>
  <si>
    <t>TENIS DE MESA ALCALA</t>
  </si>
  <si>
    <t>TENIS DE MESA ESTADOS DEL DUQUE</t>
  </si>
  <si>
    <t>TENIS DE MESA GOSSIMA BREÑA ALTA</t>
  </si>
  <si>
    <t>TENIS DE MESA MARBELLI</t>
  </si>
  <si>
    <t>TENIS DE MESA NAVEVINA</t>
  </si>
  <si>
    <t>TENIS DE MESA NOEZ</t>
  </si>
  <si>
    <t>TENIS DE MESA SALAMANCA</t>
  </si>
  <si>
    <t>TENIS DE MESA SAN ANDRES Y SAUCES</t>
  </si>
  <si>
    <t>TENIS DE MESA TUY</t>
  </si>
  <si>
    <t>TENIS DE MESA VILLAFUENTES</t>
  </si>
  <si>
    <t>TENIS MESA SONSECA</t>
  </si>
  <si>
    <t>TENNIS DE TAULA NOU BARRIS</t>
  </si>
  <si>
    <t>TENNIS DE TAULA PALAFRUGELL</t>
  </si>
  <si>
    <t>TENNIS DE TAULA PORT</t>
  </si>
  <si>
    <t>TENNIS TAULA CAN FATJÓ</t>
  </si>
  <si>
    <t>TENNIS TAULA L'OLIVA</t>
  </si>
  <si>
    <t>TENNIS TAULA MONTSIA</t>
  </si>
  <si>
    <t>TENNIS TAULA TARRAGONA</t>
  </si>
  <si>
    <t>TOP SPIN FUENSALIDA T.M.</t>
  </si>
  <si>
    <t>TT CAN FATJO</t>
  </si>
  <si>
    <t>TURULA TENIS DE MESA</t>
  </si>
  <si>
    <t>U.D. BARRIAL</t>
  </si>
  <si>
    <t>UNION AFRICA CEUTI</t>
  </si>
  <si>
    <t>UNIVERSIDAD DE BURGOS</t>
  </si>
  <si>
    <t>UNIVERSIDAD DE LA LAGUNA</t>
  </si>
  <si>
    <t>UNIVERSIDAD DE LAS PALMAS DE GRAN CANARIA</t>
  </si>
  <si>
    <t>UNIVERSIDAD LAS PALMAS DE GRAN CANARIA</t>
  </si>
  <si>
    <t>UNIVERSIDAD POLITECNICA DE VALENCIA.</t>
  </si>
  <si>
    <t>URBELAR TENIS DE MESA</t>
  </si>
  <si>
    <t>VALLECAS TENIS DE MESA</t>
  </si>
  <si>
    <t>VILLA DE MOSTOLES TENIS DE MESA</t>
  </si>
  <si>
    <t>VILLADIEGO TENIS DE MESA</t>
  </si>
  <si>
    <t>VIVA BENAVENTE</t>
  </si>
  <si>
    <t xml:space="preserve"> </t>
  </si>
  <si>
    <t>_</t>
  </si>
  <si>
    <t>NO OLVIDE PONER NÚMERO DE CLUB, ARRIBA ZONA GRIS</t>
  </si>
  <si>
    <t/>
  </si>
  <si>
    <t>CARVAJAL</t>
  </si>
  <si>
    <t>AMIGOS ANDRESITO</t>
  </si>
  <si>
    <t>C</t>
  </si>
  <si>
    <t>MUÑOZ</t>
  </si>
  <si>
    <t>ARTIGAS</t>
  </si>
  <si>
    <t>AMBEL</t>
  </si>
  <si>
    <t>NELSON GERARDO</t>
  </si>
  <si>
    <t>BERRIOS</t>
  </si>
  <si>
    <t>JOSE JUAN</t>
  </si>
  <si>
    <t>SAN JOSE</t>
  </si>
  <si>
    <t>BAENA</t>
  </si>
  <si>
    <t>BALSERA</t>
  </si>
  <si>
    <t>RAQUETA</t>
  </si>
  <si>
    <t>CDTM BAENA</t>
  </si>
  <si>
    <t>MECIAS</t>
  </si>
  <si>
    <t>BARRANQUERO</t>
  </si>
  <si>
    <t>MEJIAS</t>
  </si>
  <si>
    <t>CERON</t>
  </si>
  <si>
    <t>CHICA</t>
  </si>
  <si>
    <t>C.R. MOTRIL</t>
  </si>
  <si>
    <t>CUEVAS</t>
  </si>
  <si>
    <t>C.T.M. ESTEPONA</t>
  </si>
  <si>
    <t>ESPONISA</t>
  </si>
  <si>
    <t>MEJIDO</t>
  </si>
  <si>
    <t>CARRETERO</t>
  </si>
  <si>
    <t>FRONTIÑAN</t>
  </si>
  <si>
    <t>LUIS JAVIER</t>
  </si>
  <si>
    <t>GABARROS</t>
  </si>
  <si>
    <t>MEDICINA</t>
  </si>
  <si>
    <t>GALASO</t>
  </si>
  <si>
    <t>PEDRAJAS</t>
  </si>
  <si>
    <t>GALLARDO</t>
  </si>
  <si>
    <t>ABELARDO</t>
  </si>
  <si>
    <t>LAUREANO</t>
  </si>
  <si>
    <t>LEIVA</t>
  </si>
  <si>
    <t>GARZON</t>
  </si>
  <si>
    <t>DANIEL JESUS</t>
  </si>
  <si>
    <t>ISIDORO JESUS</t>
  </si>
  <si>
    <t>OLIVER</t>
  </si>
  <si>
    <t>SILGADO</t>
  </si>
  <si>
    <t>MARTIN NESTOR</t>
  </si>
  <si>
    <t>CAÑETE</t>
  </si>
  <si>
    <t>RUTE</t>
  </si>
  <si>
    <t>MIJAS</t>
  </si>
  <si>
    <t>LLAMAS</t>
  </si>
  <si>
    <t>VIRGILIO</t>
  </si>
  <si>
    <t>LORA</t>
  </si>
  <si>
    <t>CORIA</t>
  </si>
  <si>
    <t>MARESCO</t>
  </si>
  <si>
    <t>DEVESA</t>
  </si>
  <si>
    <t>MUNIZ</t>
  </si>
  <si>
    <t>VILLEGAS</t>
  </si>
  <si>
    <t>MATTHEW</t>
  </si>
  <si>
    <t>MCGURK</t>
  </si>
  <si>
    <t>CTM ARCHIDONA</t>
  </si>
  <si>
    <t>MODOLO</t>
  </si>
  <si>
    <t>BARALYA</t>
  </si>
  <si>
    <t>VEGA</t>
  </si>
  <si>
    <t>CD VETERANOS ALMUÑECAR</t>
  </si>
  <si>
    <t>MARFIL</t>
  </si>
  <si>
    <t>CTM VELEZ-MALAGA</t>
  </si>
  <si>
    <t>SALDAÑA</t>
  </si>
  <si>
    <t>VALADES</t>
  </si>
  <si>
    <t>OLIVENCIA</t>
  </si>
  <si>
    <t>PEDREÑO</t>
  </si>
  <si>
    <t>TORICES</t>
  </si>
  <si>
    <t>MONTAÑANA</t>
  </si>
  <si>
    <t>PALMA</t>
  </si>
  <si>
    <t>PARRIZAS</t>
  </si>
  <si>
    <t>PERALTA</t>
  </si>
  <si>
    <t>NUÑEZ</t>
  </si>
  <si>
    <t>MONTILLA</t>
  </si>
  <si>
    <t>OCAÑA</t>
  </si>
  <si>
    <t>FIDEL</t>
  </si>
  <si>
    <t>RUBIÑO</t>
  </si>
  <si>
    <t>CTM PALMA DEL RIO</t>
  </si>
  <si>
    <t>CTM RINCON DE LA VICTORIA</t>
  </si>
  <si>
    <t>SALIS</t>
  </si>
  <si>
    <t>AMIGOS TM LEBRIJA</t>
  </si>
  <si>
    <t>SILVENTE</t>
  </si>
  <si>
    <t>MALLO</t>
  </si>
  <si>
    <t>TIZON</t>
  </si>
  <si>
    <t>BAHIA DE CADIZ</t>
  </si>
  <si>
    <t>SUÑE</t>
  </si>
  <si>
    <t>TORIL</t>
  </si>
  <si>
    <t>JARAICES</t>
  </si>
  <si>
    <t>ESCOLANO</t>
  </si>
  <si>
    <t>TRUJILLO</t>
  </si>
  <si>
    <t>GIJON</t>
  </si>
  <si>
    <t>ALBOLOTE</t>
  </si>
  <si>
    <t>VERGARA</t>
  </si>
  <si>
    <t>ABAD</t>
  </si>
  <si>
    <t>ROBERTO HUGO</t>
  </si>
  <si>
    <t>VASQUEZ</t>
  </si>
  <si>
    <t>TM MONZON</t>
  </si>
  <si>
    <t>PAUL</t>
  </si>
  <si>
    <t>DELFONT</t>
  </si>
  <si>
    <t>TAN</t>
  </si>
  <si>
    <t>SADIA</t>
  </si>
  <si>
    <t>CTM ALCARREÑO</t>
  </si>
  <si>
    <t>PERULAN</t>
  </si>
  <si>
    <t>LERMA</t>
  </si>
  <si>
    <t>NOE</t>
  </si>
  <si>
    <t>FORTIO</t>
  </si>
  <si>
    <t>TARAVILLA</t>
  </si>
  <si>
    <t>TEJERO</t>
  </si>
  <si>
    <t>ARDANUY</t>
  </si>
  <si>
    <t>JOSE OSCAR</t>
  </si>
  <si>
    <t>ANTONIO DAVID</t>
  </si>
  <si>
    <t>CEJUDO</t>
  </si>
  <si>
    <t>CTM NAVIA</t>
  </si>
  <si>
    <t>EUGENIO JOSE</t>
  </si>
  <si>
    <t>BENAVENTE</t>
  </si>
  <si>
    <t>PABLO JOSE</t>
  </si>
  <si>
    <t>C. ASTURIAS T.M.</t>
  </si>
  <si>
    <t>ANGEL ABEL</t>
  </si>
  <si>
    <t>TIJERO</t>
  </si>
  <si>
    <t>MORADIELLOS</t>
  </si>
  <si>
    <t>ESCANDON</t>
  </si>
  <si>
    <t>NAVA</t>
  </si>
  <si>
    <t>AZA</t>
  </si>
  <si>
    <t>XATIVA</t>
  </si>
  <si>
    <t>RIESTRA</t>
  </si>
  <si>
    <t>RODIL</t>
  </si>
  <si>
    <t>GERMAN</t>
  </si>
  <si>
    <t>GUSTAVO RAUL</t>
  </si>
  <si>
    <t>IÑAKI</t>
  </si>
  <si>
    <t>JORQUES</t>
  </si>
  <si>
    <t>RICART</t>
  </si>
  <si>
    <t>SABARIEGO</t>
  </si>
  <si>
    <t>SISTERNES</t>
  </si>
  <si>
    <t>BENAVENT</t>
  </si>
  <si>
    <t>JOSE FELIX</t>
  </si>
  <si>
    <t>ARROM</t>
  </si>
  <si>
    <t>INCA</t>
  </si>
  <si>
    <t>ERIK FERNANDO</t>
  </si>
  <si>
    <t>BAQUERO</t>
  </si>
  <si>
    <t>C. PEÑARANDA DE BRACAMONTE</t>
  </si>
  <si>
    <t>BAUZA</t>
  </si>
  <si>
    <t>TORRANDELL</t>
  </si>
  <si>
    <t>SA POBLA</t>
  </si>
  <si>
    <t>BEJAR</t>
  </si>
  <si>
    <t>ANDRATX TT</t>
  </si>
  <si>
    <t>SEBASTIAN</t>
  </si>
  <si>
    <t>BENNASSAR</t>
  </si>
  <si>
    <t>ALEJANDRO LUIS</t>
  </si>
  <si>
    <t>SEGUI</t>
  </si>
  <si>
    <t>REGAJO</t>
  </si>
  <si>
    <t>C.T.M. MONTIJO</t>
  </si>
  <si>
    <t>DE LA FUENTE</t>
  </si>
  <si>
    <t>FEBRER</t>
  </si>
  <si>
    <t>ES PLA I LLEVANT</t>
  </si>
  <si>
    <t>LLOMPART</t>
  </si>
  <si>
    <t>ALCUDIA</t>
  </si>
  <si>
    <t>TIHOMIR</t>
  </si>
  <si>
    <t>MARINOV</t>
  </si>
  <si>
    <t>TRIFONOV</t>
  </si>
  <si>
    <t>MERIDEÑO</t>
  </si>
  <si>
    <t>SINTES</t>
  </si>
  <si>
    <t>METIN</t>
  </si>
  <si>
    <t>MEHMED</t>
  </si>
  <si>
    <t>PEÑA</t>
  </si>
  <si>
    <t>TM CIZAÑA</t>
  </si>
  <si>
    <t>MICHAL</t>
  </si>
  <si>
    <t>NALEPKA</t>
  </si>
  <si>
    <t>NOGUERA</t>
  </si>
  <si>
    <t>OLIVES</t>
  </si>
  <si>
    <t>VILLALONGA</t>
  </si>
  <si>
    <t>GIAN MARCO</t>
  </si>
  <si>
    <t>ORRU</t>
  </si>
  <si>
    <t>ES MERCADAL</t>
  </si>
  <si>
    <t>IVANOV</t>
  </si>
  <si>
    <t>PETKO</t>
  </si>
  <si>
    <t>PETROV</t>
  </si>
  <si>
    <t>TM CRC PORRIÑO</t>
  </si>
  <si>
    <t>IONEL DANIEL</t>
  </si>
  <si>
    <t>POPA</t>
  </si>
  <si>
    <t>REYNES</t>
  </si>
  <si>
    <t>GRIMALT</t>
  </si>
  <si>
    <t>MARCELO</t>
  </si>
  <si>
    <t>MANENT</t>
  </si>
  <si>
    <t>RIUTORT</t>
  </si>
  <si>
    <t>TUR</t>
  </si>
  <si>
    <t>ZUÑIGA</t>
  </si>
  <si>
    <t>MENSA</t>
  </si>
  <si>
    <t>CORUÑA</t>
  </si>
  <si>
    <t>ABELLO</t>
  </si>
  <si>
    <t>ESTADELLA</t>
  </si>
  <si>
    <t>CT MORA D'EBRE</t>
  </si>
  <si>
    <t>RODA DE TER</t>
  </si>
  <si>
    <t>ALTARRIBA</t>
  </si>
  <si>
    <t>BARRAU</t>
  </si>
  <si>
    <t>CTT CORNUDELLA DE MONTSANT</t>
  </si>
  <si>
    <t>AMANTIA</t>
  </si>
  <si>
    <t>PATRICE M. XAVIER</t>
  </si>
  <si>
    <t>AMOUROUX</t>
  </si>
  <si>
    <t>ALFONS</t>
  </si>
  <si>
    <t>CTT CAMPLLONG</t>
  </si>
  <si>
    <t>BARBANY</t>
  </si>
  <si>
    <t>BUFI</t>
  </si>
  <si>
    <t>L'ALIANÇA LLIÇA</t>
  </si>
  <si>
    <t>BARCOJO</t>
  </si>
  <si>
    <t>CTT DELS HORTS</t>
  </si>
  <si>
    <t>BURGUEÑO</t>
  </si>
  <si>
    <t>C.T.T. VILABLAREIX</t>
  </si>
  <si>
    <t>BARTOLÍ</t>
  </si>
  <si>
    <t>BASCU</t>
  </si>
  <si>
    <t>BASSET</t>
  </si>
  <si>
    <t>CTT RIPOLLET</t>
  </si>
  <si>
    <t>VILLASEÑOR</t>
  </si>
  <si>
    <t>BENEIT</t>
  </si>
  <si>
    <t>ROJO</t>
  </si>
  <si>
    <t>WILLIAM XAVIER</t>
  </si>
  <si>
    <t>BOIREAU</t>
  </si>
  <si>
    <t>BOLDU</t>
  </si>
  <si>
    <t>ADAM</t>
  </si>
  <si>
    <t>BONANY</t>
  </si>
  <si>
    <t>RISPAU</t>
  </si>
  <si>
    <t>DAVID FELIPE</t>
  </si>
  <si>
    <t>BORRELL</t>
  </si>
  <si>
    <t>SERRACANT</t>
  </si>
  <si>
    <t>DIMITRI</t>
  </si>
  <si>
    <t>BUS</t>
  </si>
  <si>
    <t>CTT EL PONT DE SUERT</t>
  </si>
  <si>
    <t>ORIOL</t>
  </si>
  <si>
    <t>CALBET</t>
  </si>
  <si>
    <t>FLORIN CRISTIAN</t>
  </si>
  <si>
    <t>CALIM</t>
  </si>
  <si>
    <t>CTT L'AVENC</t>
  </si>
  <si>
    <t>CADENAS</t>
  </si>
  <si>
    <t>ROBIN</t>
  </si>
  <si>
    <t>DEJUAN</t>
  </si>
  <si>
    <t>LLEIDA</t>
  </si>
  <si>
    <t>CASTAÑE</t>
  </si>
  <si>
    <t>MOLLET</t>
  </si>
  <si>
    <t>LUCIA</t>
  </si>
  <si>
    <t>EZPELETA</t>
  </si>
  <si>
    <t>VILANOVA</t>
  </si>
  <si>
    <t>CLAVER</t>
  </si>
  <si>
    <t>BELVER</t>
  </si>
  <si>
    <t>CONCA</t>
  </si>
  <si>
    <t>CASALS</t>
  </si>
  <si>
    <t>C.T.T. CAMBRILS-OLEASTRUM</t>
  </si>
  <si>
    <t>CRUELLS</t>
  </si>
  <si>
    <t>CASTAÑER</t>
  </si>
  <si>
    <t>DALMAU</t>
  </si>
  <si>
    <t>SERGIO RUBEN DARIO</t>
  </si>
  <si>
    <t>DEL MINISTRO</t>
  </si>
  <si>
    <t>LLUÍS</t>
  </si>
  <si>
    <t>PAINO</t>
  </si>
  <si>
    <t>PASCAL</t>
  </si>
  <si>
    <t>EVANO</t>
  </si>
  <si>
    <t>JOSEP Mª</t>
  </si>
  <si>
    <t>FABREGAS</t>
  </si>
  <si>
    <t>FARRE</t>
  </si>
  <si>
    <t>GALINDO</t>
  </si>
  <si>
    <t>FAVA</t>
  </si>
  <si>
    <t>ALEIXENDRI</t>
  </si>
  <si>
    <t>AD PATIÑO</t>
  </si>
  <si>
    <t>CTT LA UNIO</t>
  </si>
  <si>
    <t>C.T.T. COLLBATO</t>
  </si>
  <si>
    <t>FIGAROLA</t>
  </si>
  <si>
    <t>GAROLERA</t>
  </si>
  <si>
    <t>PLA D´URGELL VILANOVENC</t>
  </si>
  <si>
    <t>FRAILE</t>
  </si>
  <si>
    <t>MIHAIL YANKOV</t>
  </si>
  <si>
    <t>NESTOR</t>
  </si>
  <si>
    <t>CTT CALAF</t>
  </si>
  <si>
    <t>DULCET</t>
  </si>
  <si>
    <t>HERENAS</t>
  </si>
  <si>
    <t>ALAIN</t>
  </si>
  <si>
    <t>HARDOUIN</t>
  </si>
  <si>
    <t>HURTADO</t>
  </si>
  <si>
    <t>BEDRINA</t>
  </si>
  <si>
    <t>CATT SANT CELONI</t>
  </si>
  <si>
    <t>SLAWOMIR</t>
  </si>
  <si>
    <t>TRACZYK</t>
  </si>
  <si>
    <t>ALFRED</t>
  </si>
  <si>
    <t>LIEURY</t>
  </si>
  <si>
    <t>BOHER</t>
  </si>
  <si>
    <t>MANOLO</t>
  </si>
  <si>
    <t>BELLVITGE ALHEÑA</t>
  </si>
  <si>
    <t>BUDIÑO</t>
  </si>
  <si>
    <t>MADURGA</t>
  </si>
  <si>
    <t>MAGALLON</t>
  </si>
  <si>
    <t>MARGALIDA</t>
  </si>
  <si>
    <t>VACA</t>
  </si>
  <si>
    <t>FORTUNY</t>
  </si>
  <si>
    <t>MARRO</t>
  </si>
  <si>
    <t>GARBAYO</t>
  </si>
  <si>
    <t>ESPEJO</t>
  </si>
  <si>
    <t>HERNÁNDEZ</t>
  </si>
  <si>
    <t>FREDERIC</t>
  </si>
  <si>
    <t>MAYEUX</t>
  </si>
  <si>
    <t>JOSÉ MARÍA</t>
  </si>
  <si>
    <t>HENARES</t>
  </si>
  <si>
    <t>MANGAS</t>
  </si>
  <si>
    <t>MILA</t>
  </si>
  <si>
    <t>ROMERA</t>
  </si>
  <si>
    <t>MILLERA</t>
  </si>
  <si>
    <t>MOLA</t>
  </si>
  <si>
    <t>ADRIA</t>
  </si>
  <si>
    <t>MONTANYA</t>
  </si>
  <si>
    <t>OLEKSIY</t>
  </si>
  <si>
    <t>MUDRYAK</t>
  </si>
  <si>
    <t>PALOMINO</t>
  </si>
  <si>
    <t>DONAIRE</t>
  </si>
  <si>
    <t>MURO</t>
  </si>
  <si>
    <t>MAESO</t>
  </si>
  <si>
    <t>NUÑEZ DE PRADO</t>
  </si>
  <si>
    <t>ESCARRA</t>
  </si>
  <si>
    <t>OLAYA</t>
  </si>
  <si>
    <t>BIGARA</t>
  </si>
  <si>
    <t>OLIET</t>
  </si>
  <si>
    <t>CASASAYAS</t>
  </si>
  <si>
    <t>OMS</t>
  </si>
  <si>
    <t>C.T.T. ALAIOR</t>
  </si>
  <si>
    <t>PASTRANA</t>
  </si>
  <si>
    <t>ROMEO</t>
  </si>
  <si>
    <t>PEIRANO</t>
  </si>
  <si>
    <t>GOÑALONS</t>
  </si>
  <si>
    <t>FRANCESC XAVIER</t>
  </si>
  <si>
    <t>PERELLO</t>
  </si>
  <si>
    <t>MOTA</t>
  </si>
  <si>
    <t>PIFERRER</t>
  </si>
  <si>
    <t>BENOÏT</t>
  </si>
  <si>
    <t>POINSOT</t>
  </si>
  <si>
    <t>PONSATI</t>
  </si>
  <si>
    <t>CULLELL</t>
  </si>
  <si>
    <t>MARIUS DORIN</t>
  </si>
  <si>
    <t>POP</t>
  </si>
  <si>
    <t>LUIS EDUARDO</t>
  </si>
  <si>
    <t>PRIMERA</t>
  </si>
  <si>
    <t>PUJANTE</t>
  </si>
  <si>
    <t>PULIDO</t>
  </si>
  <si>
    <t>FALO</t>
  </si>
  <si>
    <t>ROMMEL</t>
  </si>
  <si>
    <t>PIÑERO</t>
  </si>
  <si>
    <t>JIMÉNEZ</t>
  </si>
  <si>
    <t>SAIS</t>
  </si>
  <si>
    <t>MASCORT</t>
  </si>
  <si>
    <t>CTT LA TORRE DE CLARAMUNT</t>
  </si>
  <si>
    <t>SECANELL</t>
  </si>
  <si>
    <t>SALO</t>
  </si>
  <si>
    <t>DUCAL</t>
  </si>
  <si>
    <t>PORCUNA</t>
  </si>
  <si>
    <t>CLAUDIUS</t>
  </si>
  <si>
    <t>SCHREIBWEIS</t>
  </si>
  <si>
    <t>TORRENTS</t>
  </si>
  <si>
    <t>SURIÑACH</t>
  </si>
  <si>
    <t>CASADEVALL</t>
  </si>
  <si>
    <t>GUILLERMO JESUS</t>
  </si>
  <si>
    <t>SERVETTI</t>
  </si>
  <si>
    <t>SILVA</t>
  </si>
  <si>
    <t>TORRADES</t>
  </si>
  <si>
    <t>TORNER</t>
  </si>
  <si>
    <t>TRILLAS</t>
  </si>
  <si>
    <t>CD LLORENCA</t>
  </si>
  <si>
    <t>ORDOÑEZ</t>
  </si>
  <si>
    <t>VIZCARRI</t>
  </si>
  <si>
    <t>BRULL</t>
  </si>
  <si>
    <t>FORNER</t>
  </si>
  <si>
    <t>GARCIA-ARGUDO</t>
  </si>
  <si>
    <t>CANTOS</t>
  </si>
  <si>
    <t>MADRIGAL</t>
  </si>
  <si>
    <t>VIVE TOMELLOSO</t>
  </si>
  <si>
    <t>CDTM PORTILLO</t>
  </si>
  <si>
    <t>POVES</t>
  </si>
  <si>
    <t>MANUEL SILVESTRE</t>
  </si>
  <si>
    <t>OSCAR ANTONIO</t>
  </si>
  <si>
    <t>CARRION</t>
  </si>
  <si>
    <t>HERRANZ</t>
  </si>
  <si>
    <t>GRIGORE</t>
  </si>
  <si>
    <t>SIRLINCAN</t>
  </si>
  <si>
    <t>TEVAR</t>
  </si>
  <si>
    <t>ADAN MANUEL</t>
  </si>
  <si>
    <t>JESÚS DAVID</t>
  </si>
  <si>
    <t>DÍAZ</t>
  </si>
  <si>
    <t>DEL CASTILLO</t>
  </si>
  <si>
    <t>FARIÑA</t>
  </si>
  <si>
    <t>MIGUEL ANTONIO</t>
  </si>
  <si>
    <t>CALERO</t>
  </si>
  <si>
    <t>ALEXIS</t>
  </si>
  <si>
    <t>TENEGUIA</t>
  </si>
  <si>
    <t>JONAY ANTONIO</t>
  </si>
  <si>
    <t>CONRADO</t>
  </si>
  <si>
    <t>ESPIN</t>
  </si>
  <si>
    <t>ANDREA</t>
  </si>
  <si>
    <t>MORETTI</t>
  </si>
  <si>
    <t>RAFAL OSKAR</t>
  </si>
  <si>
    <t>OSTROWSKI</t>
  </si>
  <si>
    <t>C.T.M. CELADA</t>
  </si>
  <si>
    <t>NURYANA</t>
  </si>
  <si>
    <t>JULIAN RAMON</t>
  </si>
  <si>
    <t>LOS CORUJOS ERRANTES</t>
  </si>
  <si>
    <t>REMEDIOS</t>
  </si>
  <si>
    <t>VIÑA</t>
  </si>
  <si>
    <t>ALBAN DAVID</t>
  </si>
  <si>
    <t>JESUS RAMON</t>
  </si>
  <si>
    <t>CAMEJO</t>
  </si>
  <si>
    <t>UD SAN NICOLAS</t>
  </si>
  <si>
    <t>JUVENTUD</t>
  </si>
  <si>
    <t>IBAÑEZ</t>
  </si>
  <si>
    <t>BELLO</t>
  </si>
  <si>
    <t>FELIX BENJAMIN</t>
  </si>
  <si>
    <t>LEONARDO</t>
  </si>
  <si>
    <t>VALDERRAMA</t>
  </si>
  <si>
    <t>BARREDA</t>
  </si>
  <si>
    <t>GONZALEZ PARDO</t>
  </si>
  <si>
    <t>MIGUELANGEL</t>
  </si>
  <si>
    <t>VILAR</t>
  </si>
  <si>
    <t>FRANCISCO MATIAS</t>
  </si>
  <si>
    <t>CALVENTE</t>
  </si>
  <si>
    <t>COZAR</t>
  </si>
  <si>
    <t>CELIS</t>
  </si>
  <si>
    <t>SAN EMETERIO</t>
  </si>
  <si>
    <t>COJO</t>
  </si>
  <si>
    <t>TMPOLANCO</t>
  </si>
  <si>
    <t>ANTOLÍN</t>
  </si>
  <si>
    <t>RUBÉN</t>
  </si>
  <si>
    <t>MUELA</t>
  </si>
  <si>
    <t>MADRAZO</t>
  </si>
  <si>
    <t>PAÑEDA</t>
  </si>
  <si>
    <t>GERARDO</t>
  </si>
  <si>
    <t>PUENTE</t>
  </si>
  <si>
    <t>FONTAN</t>
  </si>
  <si>
    <t>ACEÑA</t>
  </si>
  <si>
    <t>MODREGO</t>
  </si>
  <si>
    <t>NOVELDA</t>
  </si>
  <si>
    <t>ANTONIO GASPAR</t>
  </si>
  <si>
    <t>ANTELM</t>
  </si>
  <si>
    <t>LANZAT</t>
  </si>
  <si>
    <t>BARRACHINA</t>
  </si>
  <si>
    <t>BELTRA</t>
  </si>
  <si>
    <t>JUANJO</t>
  </si>
  <si>
    <t>BLANES</t>
  </si>
  <si>
    <t>RIBA-ROJA</t>
  </si>
  <si>
    <t>BROTONS</t>
  </si>
  <si>
    <t>ASPE</t>
  </si>
  <si>
    <t>CANOVAS</t>
  </si>
  <si>
    <t>BOTELLA</t>
  </si>
  <si>
    <t>JEREMY</t>
  </si>
  <si>
    <t>DAVIES</t>
  </si>
  <si>
    <t>SEBASTIA</t>
  </si>
  <si>
    <t>ADRIAN</t>
  </si>
  <si>
    <t>JOEL</t>
  </si>
  <si>
    <t>NIN</t>
  </si>
  <si>
    <t>LATORRE</t>
  </si>
  <si>
    <t>IGNACIO JOSE</t>
  </si>
  <si>
    <t>MADRID</t>
  </si>
  <si>
    <t>GONZÀLEZ</t>
  </si>
  <si>
    <t>VÀZQUEZ</t>
  </si>
  <si>
    <t>GOPAL</t>
  </si>
  <si>
    <t>MAHARJAN</t>
  </si>
  <si>
    <t>MARTIN JESUS</t>
  </si>
  <si>
    <t>MIGUEL FRANCISCO</t>
  </si>
  <si>
    <t>FRANCISCO ANTONIO</t>
  </si>
  <si>
    <t>MAS</t>
  </si>
  <si>
    <t>CTT MACIA ABELA CREVILLENT</t>
  </si>
  <si>
    <t>MASANET</t>
  </si>
  <si>
    <t>MIRA</t>
  </si>
  <si>
    <t>TUÑEZ DE LA</t>
  </si>
  <si>
    <t>OLARIA</t>
  </si>
  <si>
    <t>VALIÑO</t>
  </si>
  <si>
    <t>OROBAL</t>
  </si>
  <si>
    <t>POMARES</t>
  </si>
  <si>
    <t>RIZO</t>
  </si>
  <si>
    <t>RAMIRO DIEGO</t>
  </si>
  <si>
    <t>SEVA</t>
  </si>
  <si>
    <t>MATAS</t>
  </si>
  <si>
    <t>BENJAMIN EDUARDO</t>
  </si>
  <si>
    <t>SOLSONA</t>
  </si>
  <si>
    <t>SPRIU</t>
  </si>
  <si>
    <t>MICHAEL GERARD</t>
  </si>
  <si>
    <t>TEN-BOKUM</t>
  </si>
  <si>
    <t>TOLOSA</t>
  </si>
  <si>
    <t>CHRISTIAN</t>
  </si>
  <si>
    <t>VENGE</t>
  </si>
  <si>
    <t>BALBOA</t>
  </si>
  <si>
    <t>SALVA</t>
  </si>
  <si>
    <t>VILLORA</t>
  </si>
  <si>
    <t>BAÑUELOS</t>
  </si>
  <si>
    <t>JIANFENG</t>
  </si>
  <si>
    <t>YU</t>
  </si>
  <si>
    <t>ATL BURGOS</t>
  </si>
  <si>
    <t>CTM SORIANO</t>
  </si>
  <si>
    <t>ENRIQUE GUILLERMO</t>
  </si>
  <si>
    <t>CASTANEDO</t>
  </si>
  <si>
    <t>BEJARANO</t>
  </si>
  <si>
    <t>PATIÑO</t>
  </si>
  <si>
    <t>PEDRO ANTONIO</t>
  </si>
  <si>
    <t>ARIEL</t>
  </si>
  <si>
    <t>WOJCIECH</t>
  </si>
  <si>
    <t>POLAKOWSKI</t>
  </si>
  <si>
    <t>SAENZ DE BURUAGA</t>
  </si>
  <si>
    <t>WELLINGTON</t>
  </si>
  <si>
    <t>OGBEMUDI</t>
  </si>
  <si>
    <t>CDTM EBRO</t>
  </si>
  <si>
    <t>PEDRO JULIAN</t>
  </si>
  <si>
    <t>C. DEPORTIVO T.M. CHINATO</t>
  </si>
  <si>
    <t>PIÑEIRO</t>
  </si>
  <si>
    <t>TOVAR</t>
  </si>
  <si>
    <t>BARREIRA</t>
  </si>
  <si>
    <t>RIAL</t>
  </si>
  <si>
    <t>ADCP ZAS</t>
  </si>
  <si>
    <t>JUAN EDUARDO</t>
  </si>
  <si>
    <t>LEO</t>
  </si>
  <si>
    <t>CABANELAS</t>
  </si>
  <si>
    <t>CAMBA</t>
  </si>
  <si>
    <t>CAMESELLE</t>
  </si>
  <si>
    <t>PAZO</t>
  </si>
  <si>
    <t>IVAN OSCAR</t>
  </si>
  <si>
    <t>CAMPO</t>
  </si>
  <si>
    <t>JAVIER JOSE</t>
  </si>
  <si>
    <t>CANCELA</t>
  </si>
  <si>
    <t>MODESTO</t>
  </si>
  <si>
    <t>CENDON</t>
  </si>
  <si>
    <t>CHANTRE</t>
  </si>
  <si>
    <t>CORNES</t>
  </si>
  <si>
    <t>DAMIAN</t>
  </si>
  <si>
    <t>CORDEIRO</t>
  </si>
  <si>
    <t>GÁNDARA</t>
  </si>
  <si>
    <t>R. S. D. HIPICA DE LA CORUÑA</t>
  </si>
  <si>
    <t>JESUS ANTONIO</t>
  </si>
  <si>
    <t>JACOBO</t>
  </si>
  <si>
    <t>DOCE</t>
  </si>
  <si>
    <t>COUSIDO</t>
  </si>
  <si>
    <t>VILAN</t>
  </si>
  <si>
    <t>GANCEDO</t>
  </si>
  <si>
    <t>MUÑIZ</t>
  </si>
  <si>
    <t>GANDARA</t>
  </si>
  <si>
    <t>PEREIRO</t>
  </si>
  <si>
    <t>LICEO CASINO DE TUI</t>
  </si>
  <si>
    <t>LAMA</t>
  </si>
  <si>
    <t>LARRALDE</t>
  </si>
  <si>
    <t>JESUS ENRIQUE</t>
  </si>
  <si>
    <t>LOMBARDIA</t>
  </si>
  <si>
    <t>CTM SAN CIPRIAN</t>
  </si>
  <si>
    <t>EDELMIRO</t>
  </si>
  <si>
    <t>MUIÑA</t>
  </si>
  <si>
    <t>TELLA</t>
  </si>
  <si>
    <t>PAMPIN</t>
  </si>
  <si>
    <t>LAMAÑA</t>
  </si>
  <si>
    <t>TRILLO</t>
  </si>
  <si>
    <t>CLUB VIMIANZO TM</t>
  </si>
  <si>
    <t>PELAEZ</t>
  </si>
  <si>
    <t>PORRUA</t>
  </si>
  <si>
    <t>PORTO</t>
  </si>
  <si>
    <t>CASTAÑO</t>
  </si>
  <si>
    <t>RATON</t>
  </si>
  <si>
    <t>RELLAN</t>
  </si>
  <si>
    <t>GRUMICO S.D.</t>
  </si>
  <si>
    <t>LAMAS</t>
  </si>
  <si>
    <t>RUBAL</t>
  </si>
  <si>
    <t>SEGADE</t>
  </si>
  <si>
    <t>GUDIÑO</t>
  </si>
  <si>
    <t>SEIJO</t>
  </si>
  <si>
    <t>VALE</t>
  </si>
  <si>
    <t>CAMBRE</t>
  </si>
  <si>
    <t>RU ZHAN</t>
  </si>
  <si>
    <t>XU</t>
  </si>
  <si>
    <t>ABARQUERO</t>
  </si>
  <si>
    <t>ARCOS</t>
  </si>
  <si>
    <t>ARAQUE</t>
  </si>
  <si>
    <t>ANTONEL</t>
  </si>
  <si>
    <t>ARSENE</t>
  </si>
  <si>
    <t>BARBAS</t>
  </si>
  <si>
    <t>CAÑADILLAS</t>
  </si>
  <si>
    <t>GILLEN</t>
  </si>
  <si>
    <t>BARNOLAS</t>
  </si>
  <si>
    <t>VILADES</t>
  </si>
  <si>
    <t>BERNARDOS</t>
  </si>
  <si>
    <t>INDEPENDIENTE-MAD</t>
  </si>
  <si>
    <t>BOTELLO</t>
  </si>
  <si>
    <t>JERONIMO</t>
  </si>
  <si>
    <t>CERVANTES</t>
  </si>
  <si>
    <t>RISQUEZ</t>
  </si>
  <si>
    <t>SERGIU</t>
  </si>
  <si>
    <t>CIORANICA</t>
  </si>
  <si>
    <t>NICOLAE</t>
  </si>
  <si>
    <t>CISMASU</t>
  </si>
  <si>
    <t>DARIO</t>
  </si>
  <si>
    <t>COUTO</t>
  </si>
  <si>
    <t>CDE TTM</t>
  </si>
  <si>
    <t>MARIUSZ</t>
  </si>
  <si>
    <t>CZERNIAK</t>
  </si>
  <si>
    <t>LUCA</t>
  </si>
  <si>
    <t>DE GRACIA</t>
  </si>
  <si>
    <t>CTM ARANJUEZ</t>
  </si>
  <si>
    <t>DE LA COVA</t>
  </si>
  <si>
    <t>MONTALBAN</t>
  </si>
  <si>
    <t>DE LA GAMA</t>
  </si>
  <si>
    <t>CTM TRES CANTOS</t>
  </si>
  <si>
    <t>ANDRES ALFONSO</t>
  </si>
  <si>
    <t>DELICADO</t>
  </si>
  <si>
    <t>BABARRO</t>
  </si>
  <si>
    <t>AGUERO</t>
  </si>
  <si>
    <t>CARDENAL</t>
  </si>
  <si>
    <t>PINTO</t>
  </si>
  <si>
    <t>ZURITA</t>
  </si>
  <si>
    <t>GETAFE</t>
  </si>
  <si>
    <t>VASILE</t>
  </si>
  <si>
    <t>CRISTIAN</t>
  </si>
  <si>
    <t>GALVEZ</t>
  </si>
  <si>
    <t>EDGAR</t>
  </si>
  <si>
    <t>GARCIA-PEREDA</t>
  </si>
  <si>
    <t>CARLOS ALBERTO</t>
  </si>
  <si>
    <t>CDE ARCANGEL RAFAEL</t>
  </si>
  <si>
    <t>GONZALEZ DEL POZO</t>
  </si>
  <si>
    <t>CDE ALCORCON TM</t>
  </si>
  <si>
    <t>GRANADO</t>
  </si>
  <si>
    <t>GRANDJEAN</t>
  </si>
  <si>
    <t>BAÑOS</t>
  </si>
  <si>
    <t>CDE PINTO TM</t>
  </si>
  <si>
    <t>FABIO</t>
  </si>
  <si>
    <t>HUETE</t>
  </si>
  <si>
    <t>BRAVO</t>
  </si>
  <si>
    <t>IGUALADOR</t>
  </si>
  <si>
    <t>OSORIO</t>
  </si>
  <si>
    <t>ROOS</t>
  </si>
  <si>
    <t>JAN</t>
  </si>
  <si>
    <t>JOAN Mª</t>
  </si>
  <si>
    <t>JANOS</t>
  </si>
  <si>
    <t>KORE</t>
  </si>
  <si>
    <t>ARKADIUSZ PIOTR</t>
  </si>
  <si>
    <t>KULASIEWICZ</t>
  </si>
  <si>
    <t>PAMPLIEGA</t>
  </si>
  <si>
    <t>DEL BARRIO</t>
  </si>
  <si>
    <t>OLMO</t>
  </si>
  <si>
    <t>LUCENA</t>
  </si>
  <si>
    <t>CORROCHANO</t>
  </si>
  <si>
    <t>MARTINEZ MECO</t>
  </si>
  <si>
    <t>MANJAVACAS</t>
  </si>
  <si>
    <t>FABIÁN</t>
  </si>
  <si>
    <t>PELÁEZ</t>
  </si>
  <si>
    <t>MATESANZ</t>
  </si>
  <si>
    <t>GRACIANI</t>
  </si>
  <si>
    <t>MELGUIZO</t>
  </si>
  <si>
    <t>CEDRIC</t>
  </si>
  <si>
    <t>MERAND</t>
  </si>
  <si>
    <t>CARRIZO</t>
  </si>
  <si>
    <t>KEN</t>
  </si>
  <si>
    <t>MIZUKUBO</t>
  </si>
  <si>
    <t>TARIFA</t>
  </si>
  <si>
    <t>SAD FUND LESIONADO MEDULAR</t>
  </si>
  <si>
    <t>PETRU</t>
  </si>
  <si>
    <t>MOLDOVAN</t>
  </si>
  <si>
    <t>MONLEON</t>
  </si>
  <si>
    <t>MONTEAGUDO</t>
  </si>
  <si>
    <t>GARCIA-LOMAS</t>
  </si>
  <si>
    <t>MOVELLAN</t>
  </si>
  <si>
    <t>RINCÓN</t>
  </si>
  <si>
    <t>EDUARDO RAFAEL</t>
  </si>
  <si>
    <t>NADALES</t>
  </si>
  <si>
    <t>ANGEL JOSE</t>
  </si>
  <si>
    <t>NION</t>
  </si>
  <si>
    <t>PARADA</t>
  </si>
  <si>
    <t>FRANCESCO</t>
  </si>
  <si>
    <t>PAOLUCCI</t>
  </si>
  <si>
    <t>PAYO</t>
  </si>
  <si>
    <t>BUITRAGO</t>
  </si>
  <si>
    <t>SANCHEZ-CAÑETE</t>
  </si>
  <si>
    <t>PICHEL</t>
  </si>
  <si>
    <t>PORTERO</t>
  </si>
  <si>
    <t>RAPOSO</t>
  </si>
  <si>
    <t>ESTERAS</t>
  </si>
  <si>
    <t>ROBLEDO</t>
  </si>
  <si>
    <t>CORVILLO</t>
  </si>
  <si>
    <t>NARCISO MANUEL</t>
  </si>
  <si>
    <t>JOSE PABLO</t>
  </si>
  <si>
    <t>SAINZ DE AJA</t>
  </si>
  <si>
    <t>RODRIGUEZ DE GUZMAN</t>
  </si>
  <si>
    <t>SANCHEZ VALDEPEÑAS</t>
  </si>
  <si>
    <t>ARIZTEGUI</t>
  </si>
  <si>
    <t>RAUL NICOLAS</t>
  </si>
  <si>
    <t>JACEK</t>
  </si>
  <si>
    <t>RYMARZ</t>
  </si>
  <si>
    <t>PIOTR</t>
  </si>
  <si>
    <t>SALCEDO</t>
  </si>
  <si>
    <t>NAVALPOTRO</t>
  </si>
  <si>
    <t>SANLEON</t>
  </si>
  <si>
    <t>LIVIU</t>
  </si>
  <si>
    <t>SCORNEA</t>
  </si>
  <si>
    <t>SATURNINO</t>
  </si>
  <si>
    <t>COSTOYA</t>
  </si>
  <si>
    <t>CDE SIETE PICOS CERCEDILLA</t>
  </si>
  <si>
    <t>SOBRADO</t>
  </si>
  <si>
    <t>STOCKERT</t>
  </si>
  <si>
    <t>COLMAN</t>
  </si>
  <si>
    <t>SUSARTE</t>
  </si>
  <si>
    <t>TORRIJOS</t>
  </si>
  <si>
    <t>URRACO</t>
  </si>
  <si>
    <t>FRANCISCO RAFAEL</t>
  </si>
  <si>
    <t>GALIMIR</t>
  </si>
  <si>
    <t>ZDRAVKOV</t>
  </si>
  <si>
    <t>ANGELOV</t>
  </si>
  <si>
    <t>ARACIL</t>
  </si>
  <si>
    <t>RAYOS</t>
  </si>
  <si>
    <t>OÑA</t>
  </si>
  <si>
    <t>JAUREGUI</t>
  </si>
  <si>
    <t>ITOIZ</t>
  </si>
  <si>
    <t>BERIAIN</t>
  </si>
  <si>
    <t>ALESON</t>
  </si>
  <si>
    <t>SAENZ DE LA CUESTA</t>
  </si>
  <si>
    <t>GUSTAVO</t>
  </si>
  <si>
    <t>CABRERO</t>
  </si>
  <si>
    <t>PEINADO</t>
  </si>
  <si>
    <t>MANTIÑAN</t>
  </si>
  <si>
    <t>FERNANDEZ DE ORTEGA</t>
  </si>
  <si>
    <t>CORONA</t>
  </si>
  <si>
    <t>MONEO</t>
  </si>
  <si>
    <t>DIMAS</t>
  </si>
  <si>
    <t>CIRO</t>
  </si>
  <si>
    <t>TOBAR</t>
  </si>
  <si>
    <t>SEBASTIANA</t>
  </si>
  <si>
    <t>MULERO</t>
  </si>
  <si>
    <t>AURORA</t>
  </si>
  <si>
    <t>NARVAEZ</t>
  </si>
  <si>
    <t>EMMANUEL</t>
  </si>
  <si>
    <t>PLUSQUELLEC</t>
  </si>
  <si>
    <t>CARLA SUSANA</t>
  </si>
  <si>
    <t>PIRES</t>
  </si>
  <si>
    <t>TEIXEIRA</t>
  </si>
  <si>
    <t>DOLORES</t>
  </si>
  <si>
    <t>MORENTE</t>
  </si>
  <si>
    <t>GEANNETTE PAOLA</t>
  </si>
  <si>
    <t>CALDERON</t>
  </si>
  <si>
    <t>REBECA</t>
  </si>
  <si>
    <t>AZUAGA</t>
  </si>
  <si>
    <t>CAMPRECIOS</t>
  </si>
  <si>
    <t>PRESAS</t>
  </si>
  <si>
    <t>MIHAELA</t>
  </si>
  <si>
    <t>CHIRITA</t>
  </si>
  <si>
    <t>PIÑOL</t>
  </si>
  <si>
    <t>DESCARREGA</t>
  </si>
  <si>
    <t>Mª JOSE</t>
  </si>
  <si>
    <t>YAIZA</t>
  </si>
  <si>
    <t>CD PALMIPEDOS</t>
  </si>
  <si>
    <t>EVA ROSA</t>
  </si>
  <si>
    <t>LIDIA</t>
  </si>
  <si>
    <t>ARISQUETA</t>
  </si>
  <si>
    <t>LLAMEDO</t>
  </si>
  <si>
    <t>CDETM VEGASAN</t>
  </si>
  <si>
    <t>CHENWEI</t>
  </si>
  <si>
    <t>BAI YE</t>
  </si>
  <si>
    <t>VANESA</t>
  </si>
  <si>
    <t>LORENA</t>
  </si>
  <si>
    <t>PI</t>
  </si>
  <si>
    <t>GIRON</t>
  </si>
  <si>
    <t>CDTM REBOTE</t>
  </si>
  <si>
    <t>ANA Mº</t>
  </si>
  <si>
    <t>ROSALIA</t>
  </si>
  <si>
    <t>MELON</t>
  </si>
  <si>
    <t>MARIA SANDRA</t>
  </si>
  <si>
    <t>ESCUDEIRO</t>
  </si>
  <si>
    <t>MAGALY</t>
  </si>
  <si>
    <t>PASTOURET</t>
  </si>
  <si>
    <t>FONTELA</t>
  </si>
  <si>
    <t>LEYENDA</t>
  </si>
  <si>
    <t>CEDEIRA</t>
  </si>
  <si>
    <t>MEROÑO</t>
  </si>
  <si>
    <t>ROSA MARI</t>
  </si>
  <si>
    <t>MARQUE</t>
  </si>
  <si>
    <t>BELOKOPYTOVA</t>
  </si>
  <si>
    <t>GEMA</t>
  </si>
  <si>
    <t>CUESTA</t>
  </si>
  <si>
    <t>GUADAÑO</t>
  </si>
  <si>
    <t>VIRGINIA</t>
  </si>
  <si>
    <t>LEON</t>
  </si>
  <si>
    <t>C.T.M. VE-VA</t>
  </si>
  <si>
    <t>EVA MARIA</t>
  </si>
  <si>
    <t>MONTEJO</t>
  </si>
  <si>
    <t>ESTER</t>
  </si>
  <si>
    <t>SDOBNOVA</t>
  </si>
  <si>
    <t>NEREA</t>
  </si>
  <si>
    <t>ABELLAN</t>
  </si>
  <si>
    <t>PAUL DUNCAN</t>
  </si>
  <si>
    <t>ABOTT</t>
  </si>
  <si>
    <t>DURILLO</t>
  </si>
  <si>
    <t>CTM BAILEN</t>
  </si>
  <si>
    <t>150 AÑOS - DON BENITO</t>
  </si>
  <si>
    <t>ALBENDIN</t>
  </si>
  <si>
    <t>CANDIDO</t>
  </si>
  <si>
    <t>ALTUNA</t>
  </si>
  <si>
    <t>PRADOS</t>
  </si>
  <si>
    <t>SERVIÑO</t>
  </si>
  <si>
    <t>AMIGO</t>
  </si>
  <si>
    <t>ARANAZ</t>
  </si>
  <si>
    <t>PORTUGUES</t>
  </si>
  <si>
    <t>ARBOL</t>
  </si>
  <si>
    <t>AROSTEGUI</t>
  </si>
  <si>
    <t>BALASA</t>
  </si>
  <si>
    <t>BARRON</t>
  </si>
  <si>
    <t>BEAS</t>
  </si>
  <si>
    <t>FRANCICO</t>
  </si>
  <si>
    <t>CAMPILLOS</t>
  </si>
  <si>
    <t>EUFRASIO</t>
  </si>
  <si>
    <t>FURGENCIO ENRIQUE</t>
  </si>
  <si>
    <t>CECILLA</t>
  </si>
  <si>
    <t>DOÑA</t>
  </si>
  <si>
    <t>VICENTE ESPINEL</t>
  </si>
  <si>
    <t>CHOLVIS</t>
  </si>
  <si>
    <t>ALAIN GABRIEL</t>
  </si>
  <si>
    <t>CHRISTIAENS</t>
  </si>
  <si>
    <t>CHULIAN</t>
  </si>
  <si>
    <t>RINCON</t>
  </si>
  <si>
    <t>CIVANTOS</t>
  </si>
  <si>
    <t>CASTILLA</t>
  </si>
  <si>
    <t>VALVARDE</t>
  </si>
  <si>
    <t>CHOZA</t>
  </si>
  <si>
    <t>CARAMILLO</t>
  </si>
  <si>
    <t>FALDER</t>
  </si>
  <si>
    <t>ANGUITA</t>
  </si>
  <si>
    <t>MAIQUEZ</t>
  </si>
  <si>
    <t>GALLO</t>
  </si>
  <si>
    <t>ARTURO JESUS</t>
  </si>
  <si>
    <t>RUBI</t>
  </si>
  <si>
    <t>ANGEL ALBERTO</t>
  </si>
  <si>
    <t>JIMENA</t>
  </si>
  <si>
    <t>PERALES</t>
  </si>
  <si>
    <t>CARREÑO</t>
  </si>
  <si>
    <t>CARMELO</t>
  </si>
  <si>
    <t>LEPE</t>
  </si>
  <si>
    <t>GUARDEÑO</t>
  </si>
  <si>
    <t>INDEPENDIENTE-AND</t>
  </si>
  <si>
    <t>SARMIENTO</t>
  </si>
  <si>
    <t>JUAN ALFONSO</t>
  </si>
  <si>
    <t>IÑIGO</t>
  </si>
  <si>
    <t>IPIÑA</t>
  </si>
  <si>
    <t>RASERO</t>
  </si>
  <si>
    <t>IRURZUN</t>
  </si>
  <si>
    <t>MONTORO</t>
  </si>
  <si>
    <t>CD TM PEÑASKAL</t>
  </si>
  <si>
    <t>DE MANUEL</t>
  </si>
  <si>
    <t>ARRIERO</t>
  </si>
  <si>
    <t>SOTELO</t>
  </si>
  <si>
    <t>ANDRE</t>
  </si>
  <si>
    <t>MACARRON</t>
  </si>
  <si>
    <t>DE GROOT</t>
  </si>
  <si>
    <t>BRACERO</t>
  </si>
  <si>
    <t>C.T.M. ALMUÑECAR</t>
  </si>
  <si>
    <t>JUAN DE DIOS</t>
  </si>
  <si>
    <t>MAYAS</t>
  </si>
  <si>
    <t>MARTOS</t>
  </si>
  <si>
    <t>MERELLO</t>
  </si>
  <si>
    <t>ANTONIO RAFAEL</t>
  </si>
  <si>
    <t>MILAN</t>
  </si>
  <si>
    <t>ANDRES FRANCISCO</t>
  </si>
  <si>
    <t>MONTAÑEZ</t>
  </si>
  <si>
    <t>MUSSO</t>
  </si>
  <si>
    <t>JUAN GABRIEL</t>
  </si>
  <si>
    <t>VALDIVIESO</t>
  </si>
  <si>
    <t>PARRADO</t>
  </si>
  <si>
    <t>DE ALBA</t>
  </si>
  <si>
    <t>PEDROSA</t>
  </si>
  <si>
    <t>MADRE DE LA LUZ</t>
  </si>
  <si>
    <t>RESTITUTO</t>
  </si>
  <si>
    <t>PAOLO</t>
  </si>
  <si>
    <t>PONTE</t>
  </si>
  <si>
    <t>PUERTAS</t>
  </si>
  <si>
    <t>LARRINAGA</t>
  </si>
  <si>
    <t>EFREN</t>
  </si>
  <si>
    <t>TELLO</t>
  </si>
  <si>
    <t>RAFAEL ANGEL</t>
  </si>
  <si>
    <t>RENERO</t>
  </si>
  <si>
    <t>JOSE JULIO</t>
  </si>
  <si>
    <t>RETAMERO</t>
  </si>
  <si>
    <t>AGUEDA</t>
  </si>
  <si>
    <t>FRANCISCO J.</t>
  </si>
  <si>
    <t>ALHAURÍN</t>
  </si>
  <si>
    <t>SABIO</t>
  </si>
  <si>
    <t>SAN PEDRO</t>
  </si>
  <si>
    <t>SEBASTIÁN</t>
  </si>
  <si>
    <t>SANCHEZ-FORTUN</t>
  </si>
  <si>
    <t>MILLAN</t>
  </si>
  <si>
    <t>MARTYN</t>
  </si>
  <si>
    <t>SUMMERELL</t>
  </si>
  <si>
    <t>TERRON</t>
  </si>
  <si>
    <t>OSES</t>
  </si>
  <si>
    <t>TRAPERO</t>
  </si>
  <si>
    <t>J. FERNANDO</t>
  </si>
  <si>
    <t>HITOS</t>
  </si>
  <si>
    <t>VALDEARENAS</t>
  </si>
  <si>
    <t>VALDIVIA</t>
  </si>
  <si>
    <t>CRISTOBAL MIGUEL</t>
  </si>
  <si>
    <t>VALENZUELA</t>
  </si>
  <si>
    <t>ENTRENA</t>
  </si>
  <si>
    <t>ZUBELDIA</t>
  </si>
  <si>
    <t>VELA</t>
  </si>
  <si>
    <t>BES</t>
  </si>
  <si>
    <t>PELLICENA</t>
  </si>
  <si>
    <t>CERLANGA</t>
  </si>
  <si>
    <t>EJEA OJE TM</t>
  </si>
  <si>
    <t>BUJALANCE</t>
  </si>
  <si>
    <t>CALAVIA</t>
  </si>
  <si>
    <t>STROIU</t>
  </si>
  <si>
    <t>JENARO AMBROSIO</t>
  </si>
  <si>
    <t>BUSTO</t>
  </si>
  <si>
    <t>JUAN ARTURO</t>
  </si>
  <si>
    <t>ENRIQUE JESUS</t>
  </si>
  <si>
    <t>CILLERO</t>
  </si>
  <si>
    <t>MEANA</t>
  </si>
  <si>
    <t>ESPINA</t>
  </si>
  <si>
    <t>FERRERAS</t>
  </si>
  <si>
    <t>LANZA</t>
  </si>
  <si>
    <t>VICTOR LUIS</t>
  </si>
  <si>
    <t>JESUS GERARDO</t>
  </si>
  <si>
    <t>JANO</t>
  </si>
  <si>
    <t>JORGE SENEN</t>
  </si>
  <si>
    <t>COSTALES</t>
  </si>
  <si>
    <t>CUERVO</t>
  </si>
  <si>
    <t>ROLANDO</t>
  </si>
  <si>
    <t>STROMER</t>
  </si>
  <si>
    <t>JESUS ALBERTO</t>
  </si>
  <si>
    <t>RUIBAL</t>
  </si>
  <si>
    <t>ALCAÑIZ</t>
  </si>
  <si>
    <t>PARREÑO</t>
  </si>
  <si>
    <t>BARBER</t>
  </si>
  <si>
    <t>TT ES CASTELL</t>
  </si>
  <si>
    <t>BRAULIO</t>
  </si>
  <si>
    <t>BISBAL</t>
  </si>
  <si>
    <t>JESUS Mª</t>
  </si>
  <si>
    <t>BUILS</t>
  </si>
  <si>
    <t>GENESTAR</t>
  </si>
  <si>
    <t>COVAS</t>
  </si>
  <si>
    <t>LORENZ0</t>
  </si>
  <si>
    <t>GOMILA</t>
  </si>
  <si>
    <t>KROPPEN</t>
  </si>
  <si>
    <t>LEHMANN</t>
  </si>
  <si>
    <t>NICOLAUS</t>
  </si>
  <si>
    <t>LUNDAHL</t>
  </si>
  <si>
    <t>MIRABALLES</t>
  </si>
  <si>
    <t>CALONE</t>
  </si>
  <si>
    <t>ORFILA</t>
  </si>
  <si>
    <t>PLOMER</t>
  </si>
  <si>
    <t>ARBONA</t>
  </si>
  <si>
    <t>LOTHAR</t>
  </si>
  <si>
    <t>REES HEINZ</t>
  </si>
  <si>
    <t>TIMONER</t>
  </si>
  <si>
    <t>TOBELLA</t>
  </si>
  <si>
    <t>CHARDON</t>
  </si>
  <si>
    <t>CASAÑ</t>
  </si>
  <si>
    <t>TOMÀS</t>
  </si>
  <si>
    <t>ADMETLLA</t>
  </si>
  <si>
    <t>SALVATELLA</t>
  </si>
  <si>
    <t>ALSINA</t>
  </si>
  <si>
    <t>DELCOR</t>
  </si>
  <si>
    <t>VALCARCEL</t>
  </si>
  <si>
    <t>ARELLANO</t>
  </si>
  <si>
    <t>AVALOS</t>
  </si>
  <si>
    <t>BACHS</t>
  </si>
  <si>
    <t>CTT SANT FELIU DE CODINES</t>
  </si>
  <si>
    <t>PLANES</t>
  </si>
  <si>
    <t>BALADA</t>
  </si>
  <si>
    <t>CTT MONTBUI</t>
  </si>
  <si>
    <t>AMETLLA</t>
  </si>
  <si>
    <t>CORNEY</t>
  </si>
  <si>
    <t>BARRIGA</t>
  </si>
  <si>
    <t>BASORA</t>
  </si>
  <si>
    <t>GALLISA</t>
  </si>
  <si>
    <t>BAUCELLS</t>
  </si>
  <si>
    <t>BELEÑA</t>
  </si>
  <si>
    <t>ARCAS</t>
  </si>
  <si>
    <t>BONADA</t>
  </si>
  <si>
    <t>AULINA</t>
  </si>
  <si>
    <t>BRETONES</t>
  </si>
  <si>
    <t>CANADELL</t>
  </si>
  <si>
    <t>CUIÑA</t>
  </si>
  <si>
    <t>CANELA</t>
  </si>
  <si>
    <t>YAÑEZ</t>
  </si>
  <si>
    <t>COMA</t>
  </si>
  <si>
    <t>CAÑIZARES</t>
  </si>
  <si>
    <t>JOSE Mª</t>
  </si>
  <si>
    <t>CARBO</t>
  </si>
  <si>
    <t>SACHA FRANK</t>
  </si>
  <si>
    <t>CARDOZO</t>
  </si>
  <si>
    <t>MENDIZAVAL</t>
  </si>
  <si>
    <t>CAROL</t>
  </si>
  <si>
    <t>CARRASQUER</t>
  </si>
  <si>
    <t>TT ALCARRAS</t>
  </si>
  <si>
    <t>HERMINIO</t>
  </si>
  <si>
    <t>BOIXADOS</t>
  </si>
  <si>
    <t>CTT AGRAMUNT</t>
  </si>
  <si>
    <t>LEANDRO</t>
  </si>
  <si>
    <t>CASAMITJANA</t>
  </si>
  <si>
    <t>ROSSELLO</t>
  </si>
  <si>
    <t>MOR</t>
  </si>
  <si>
    <t>CEBRIA</t>
  </si>
  <si>
    <t>JOSEP ORIOL</t>
  </si>
  <si>
    <t>CENDRA</t>
  </si>
  <si>
    <t>SERGI DAVID</t>
  </si>
  <si>
    <t>CERDA</t>
  </si>
  <si>
    <t>EMERY</t>
  </si>
  <si>
    <t>CHAPALAIN</t>
  </si>
  <si>
    <t>CARLOS ARTURO</t>
  </si>
  <si>
    <t>CHAVES</t>
  </si>
  <si>
    <t>CHOZAS</t>
  </si>
  <si>
    <t>SERRADELL</t>
  </si>
  <si>
    <t>GUARDIOLA</t>
  </si>
  <si>
    <t>ANDREAS PAUL</t>
  </si>
  <si>
    <t>CLASEN</t>
  </si>
  <si>
    <t>COLON</t>
  </si>
  <si>
    <t>BOFILL</t>
  </si>
  <si>
    <t>CRISPI</t>
  </si>
  <si>
    <t>SUCARRATS</t>
  </si>
  <si>
    <t>DE DALMAU</t>
  </si>
  <si>
    <t>FIGUEROLA</t>
  </si>
  <si>
    <t>DEMATTEY</t>
  </si>
  <si>
    <t>DEMIN</t>
  </si>
  <si>
    <t>Mª ANGELES</t>
  </si>
  <si>
    <t>ROSIÑA</t>
  </si>
  <si>
    <t>TENGIZ</t>
  </si>
  <si>
    <t>DRYAEV</t>
  </si>
  <si>
    <t>BOLAÑO</t>
  </si>
  <si>
    <t>ESPAÑA</t>
  </si>
  <si>
    <t>FORCADELL</t>
  </si>
  <si>
    <t>ESPASA</t>
  </si>
  <si>
    <t>SANDALINAS</t>
  </si>
  <si>
    <t>ESTOPIÑA</t>
  </si>
  <si>
    <t>PELLICER</t>
  </si>
  <si>
    <t>ARSEGUL</t>
  </si>
  <si>
    <t>FARELL</t>
  </si>
  <si>
    <t>FERRE</t>
  </si>
  <si>
    <t>CABALLE</t>
  </si>
  <si>
    <t>JOAN MANUEL</t>
  </si>
  <si>
    <t>TORNE</t>
  </si>
  <si>
    <t>CARLOS AUGUSTO</t>
  </si>
  <si>
    <t>FERRERA</t>
  </si>
  <si>
    <t>MANCEBO</t>
  </si>
  <si>
    <t>FOGUET</t>
  </si>
  <si>
    <t>ROMANI</t>
  </si>
  <si>
    <t>FONCUBIERTA</t>
  </si>
  <si>
    <t>GUITERAS</t>
  </si>
  <si>
    <t>FONTOVA</t>
  </si>
  <si>
    <t>FORES</t>
  </si>
  <si>
    <t>ZAMORANO</t>
  </si>
  <si>
    <t>CORRONS</t>
  </si>
  <si>
    <t>CANDELAS</t>
  </si>
  <si>
    <t>JOSE GABRIEL</t>
  </si>
  <si>
    <t>MIR</t>
  </si>
  <si>
    <t>ABELLÁN</t>
  </si>
  <si>
    <t>LUIS ERNESTO</t>
  </si>
  <si>
    <t>ROE</t>
  </si>
  <si>
    <t>JOSE MARIA SALVADOR</t>
  </si>
  <si>
    <t>DE ESPAÑA</t>
  </si>
  <si>
    <t>RAMON JUAN</t>
  </si>
  <si>
    <t>GARCIA-ROJAS</t>
  </si>
  <si>
    <t>JAILE</t>
  </si>
  <si>
    <t>GARRICH</t>
  </si>
  <si>
    <t>AUMATELL</t>
  </si>
  <si>
    <t>GAVIN</t>
  </si>
  <si>
    <t>PIAZUELO</t>
  </si>
  <si>
    <t>GINE</t>
  </si>
  <si>
    <t>CASTELLVI</t>
  </si>
  <si>
    <t>CETT ELS METS</t>
  </si>
  <si>
    <t>FOUCES</t>
  </si>
  <si>
    <t>GOTSENS</t>
  </si>
  <si>
    <t>GOU</t>
  </si>
  <si>
    <t>BOTO</t>
  </si>
  <si>
    <t>TORROELLA</t>
  </si>
  <si>
    <t>JOAN MIQUEL</t>
  </si>
  <si>
    <t>SUBIRACHS</t>
  </si>
  <si>
    <t>HURTOS</t>
  </si>
  <si>
    <t>JUAN JOSÉ</t>
  </si>
  <si>
    <t>INSAUSTI</t>
  </si>
  <si>
    <t>ISTURIZ</t>
  </si>
  <si>
    <t>LUÍS</t>
  </si>
  <si>
    <t>JOSE ELIER</t>
  </si>
  <si>
    <t>LEMA</t>
  </si>
  <si>
    <t>PIÑON</t>
  </si>
  <si>
    <t>FAJEDA</t>
  </si>
  <si>
    <t>CTT VILANOVA CAMI</t>
  </si>
  <si>
    <t>LOPEZ DE LA NIETA</t>
  </si>
  <si>
    <t>INFANTES</t>
  </si>
  <si>
    <t>CONSTANTIN</t>
  </si>
  <si>
    <t>LUS</t>
  </si>
  <si>
    <t>CTT CASTELLGALI</t>
  </si>
  <si>
    <t>MAGRANS</t>
  </si>
  <si>
    <t>BREU</t>
  </si>
  <si>
    <t>MAGUILLO</t>
  </si>
  <si>
    <t>CTT TREMP</t>
  </si>
  <si>
    <t>MANCHADO</t>
  </si>
  <si>
    <t>ALMIRALL</t>
  </si>
  <si>
    <t>NANCLARES</t>
  </si>
  <si>
    <t>CERVIÑO</t>
  </si>
  <si>
    <t>RUFINO</t>
  </si>
  <si>
    <t>BONFILL</t>
  </si>
  <si>
    <t>TT AMPOSTA</t>
  </si>
  <si>
    <t>JOSEP RAMON</t>
  </si>
  <si>
    <t>MARTINEZ DE MORENTIN</t>
  </si>
  <si>
    <t>BASURTE</t>
  </si>
  <si>
    <t>MAYOR</t>
  </si>
  <si>
    <t>MAZORRA</t>
  </si>
  <si>
    <t>FOLGUERA</t>
  </si>
  <si>
    <t>MESTRES</t>
  </si>
  <si>
    <t>ILLAMOLA</t>
  </si>
  <si>
    <t>GASPAR</t>
  </si>
  <si>
    <t>MILIA</t>
  </si>
  <si>
    <t>TT JEMA</t>
  </si>
  <si>
    <t>JAUME J.</t>
  </si>
  <si>
    <t>MOMPART</t>
  </si>
  <si>
    <t>ZAMBRANA</t>
  </si>
  <si>
    <t>GENIS</t>
  </si>
  <si>
    <t>MORATA</t>
  </si>
  <si>
    <t>MATEU</t>
  </si>
  <si>
    <t>MOSCARDO</t>
  </si>
  <si>
    <t>SERGIO MANUEL</t>
  </si>
  <si>
    <t>CLAVERIA</t>
  </si>
  <si>
    <t>ARADILLA</t>
  </si>
  <si>
    <t>GUARDIA</t>
  </si>
  <si>
    <t>NAVAS</t>
  </si>
  <si>
    <t>NADAL</t>
  </si>
  <si>
    <t>ESPINALT</t>
  </si>
  <si>
    <t>HUGUET</t>
  </si>
  <si>
    <t>PALAT</t>
  </si>
  <si>
    <t>GUBERT</t>
  </si>
  <si>
    <t>DE BELZA</t>
  </si>
  <si>
    <t>PAMIAS</t>
  </si>
  <si>
    <t>ERNEST</t>
  </si>
  <si>
    <t>PARDELL</t>
  </si>
  <si>
    <t>PEIRIS</t>
  </si>
  <si>
    <t>TORRECABOTA</t>
  </si>
  <si>
    <t>LUJAN</t>
  </si>
  <si>
    <t>PELLEJA</t>
  </si>
  <si>
    <t>IRACHETA</t>
  </si>
  <si>
    <t>CALLAU</t>
  </si>
  <si>
    <t>PERPIÑA</t>
  </si>
  <si>
    <t>ALIGUE</t>
  </si>
  <si>
    <t>PIERA</t>
  </si>
  <si>
    <t>LOBELLE</t>
  </si>
  <si>
    <t>PRIM</t>
  </si>
  <si>
    <t>AUDI</t>
  </si>
  <si>
    <t>RAÜL</t>
  </si>
  <si>
    <t>FOLQUE</t>
  </si>
  <si>
    <t>VICENS</t>
  </si>
  <si>
    <t>BAQUÉ</t>
  </si>
  <si>
    <t>PUGET</t>
  </si>
  <si>
    <t>GAZQUEZ</t>
  </si>
  <si>
    <t>SABATE</t>
  </si>
  <si>
    <t>ESCAMEZ</t>
  </si>
  <si>
    <t>RODERO</t>
  </si>
  <si>
    <t>MARTINENC</t>
  </si>
  <si>
    <t>LEGARRE</t>
  </si>
  <si>
    <t>JOSEP CARLES</t>
  </si>
  <si>
    <t>ARMAJACH</t>
  </si>
  <si>
    <t>DORIO</t>
  </si>
  <si>
    <t>RODENAS</t>
  </si>
  <si>
    <t>ROFES</t>
  </si>
  <si>
    <t>ROYO</t>
  </si>
  <si>
    <t>BUCH</t>
  </si>
  <si>
    <t>ESPUÑA</t>
  </si>
  <si>
    <t>SARABIA</t>
  </si>
  <si>
    <t>BLANC</t>
  </si>
  <si>
    <t>CIURANS</t>
  </si>
  <si>
    <t>ANSALDI</t>
  </si>
  <si>
    <t>ROURA</t>
  </si>
  <si>
    <t>SANROMA</t>
  </si>
  <si>
    <t>SANTAFE</t>
  </si>
  <si>
    <t>MANTILLA</t>
  </si>
  <si>
    <t>VICTORIANO</t>
  </si>
  <si>
    <t>ARBONES</t>
  </si>
  <si>
    <t>SCHENKEL</t>
  </si>
  <si>
    <t>JESINGHAUNS</t>
  </si>
  <si>
    <t>SEPÚLVEDA</t>
  </si>
  <si>
    <t>AMELL</t>
  </si>
  <si>
    <t>CTT LA POBLA DE LILLET</t>
  </si>
  <si>
    <t>TASCON</t>
  </si>
  <si>
    <t>PLATA</t>
  </si>
  <si>
    <t>TAULER</t>
  </si>
  <si>
    <t>TENDERO</t>
  </si>
  <si>
    <t>JOSEP ANDREU</t>
  </si>
  <si>
    <t>BORDONABA</t>
  </si>
  <si>
    <t>UBEDA</t>
  </si>
  <si>
    <t>VALLBONA</t>
  </si>
  <si>
    <t>BIOSCA</t>
  </si>
  <si>
    <t>VILAGRAN</t>
  </si>
  <si>
    <t>VIÑARAS</t>
  </si>
  <si>
    <t>INSA</t>
  </si>
  <si>
    <t>PEÑARRUBIA</t>
  </si>
  <si>
    <t>VILARDELL</t>
  </si>
  <si>
    <t>SUBIRATS</t>
  </si>
  <si>
    <t>CAMUS</t>
  </si>
  <si>
    <t>VILLARES</t>
  </si>
  <si>
    <t>BURILLO</t>
  </si>
  <si>
    <t>BOBO</t>
  </si>
  <si>
    <t>MARCHANTE</t>
  </si>
  <si>
    <t>AGUSTIN JOSE</t>
  </si>
  <si>
    <t>CANTARERO</t>
  </si>
  <si>
    <t>CTM CAÑIZO VSPORT</t>
  </si>
  <si>
    <t>COLLAZO</t>
  </si>
  <si>
    <t>TELLEZ</t>
  </si>
  <si>
    <t>TOMAS ENRIQUE</t>
  </si>
  <si>
    <t>TORRIJOS SPIN</t>
  </si>
  <si>
    <t>PALOMO</t>
  </si>
  <si>
    <t>UGARTE</t>
  </si>
  <si>
    <t>MONASTERIO</t>
  </si>
  <si>
    <t>DE LA MAZA</t>
  </si>
  <si>
    <t>LUIS BERNARDO</t>
  </si>
  <si>
    <t>ARROCHA</t>
  </si>
  <si>
    <t>ABREU</t>
  </si>
  <si>
    <t>OTTO ADOLF</t>
  </si>
  <si>
    <t>BERLING</t>
  </si>
  <si>
    <t>PESTANO</t>
  </si>
  <si>
    <t>DE LA CRUZ</t>
  </si>
  <si>
    <t>GERBOLES</t>
  </si>
  <si>
    <t>ANTONIO JAVIER</t>
  </si>
  <si>
    <t>JAIME ENRIQUE</t>
  </si>
  <si>
    <t>FERIA</t>
  </si>
  <si>
    <t>GALVAN</t>
  </si>
  <si>
    <t>JUSTO</t>
  </si>
  <si>
    <t>PEDRO TOMAS</t>
  </si>
  <si>
    <t>RICARDO RAFAEL</t>
  </si>
  <si>
    <t>BENIGNO</t>
  </si>
  <si>
    <t>TACORONTE</t>
  </si>
  <si>
    <t>BALTASAR</t>
  </si>
  <si>
    <t>OSSORIO</t>
  </si>
  <si>
    <t>GUEVARA</t>
  </si>
  <si>
    <t>ONOFRE JORGE</t>
  </si>
  <si>
    <t>ALBERTOS</t>
  </si>
  <si>
    <t>JOSE ESTEBAN</t>
  </si>
  <si>
    <t>EZEQUIEL</t>
  </si>
  <si>
    <t>SICILIA</t>
  </si>
  <si>
    <t>CASAÑAS</t>
  </si>
  <si>
    <t>PERROTE</t>
  </si>
  <si>
    <t>ANTOLIN</t>
  </si>
  <si>
    <t>JOSÉ CARLOS</t>
  </si>
  <si>
    <t>SILVARES</t>
  </si>
  <si>
    <t>HERVAS</t>
  </si>
  <si>
    <t>JESUS EMILIO</t>
  </si>
  <si>
    <t>SAMPEDRO</t>
  </si>
  <si>
    <t>ZUBIZARRETA</t>
  </si>
  <si>
    <t>J. MANUEL</t>
  </si>
  <si>
    <t>SUSMOZAS</t>
  </si>
  <si>
    <t>FEDERICO ANTONIO</t>
  </si>
  <si>
    <t>TATI</t>
  </si>
  <si>
    <t>AUSIAS</t>
  </si>
  <si>
    <t>ORTS</t>
  </si>
  <si>
    <t>BARRIL</t>
  </si>
  <si>
    <t>BONMATI</t>
  </si>
  <si>
    <t>DONATO</t>
  </si>
  <si>
    <t>BENCIVENGA</t>
  </si>
  <si>
    <t>VICENTE MANUEL</t>
  </si>
  <si>
    <t>BORJA</t>
  </si>
  <si>
    <t>BADILLO</t>
  </si>
  <si>
    <t>BUCERO</t>
  </si>
  <si>
    <t>BUSQUIER</t>
  </si>
  <si>
    <t>GUARINOS</t>
  </si>
  <si>
    <t>PABLO JESUS</t>
  </si>
  <si>
    <t>CARDELLS</t>
  </si>
  <si>
    <t>REBULLIDA</t>
  </si>
  <si>
    <t>MONTESINOS</t>
  </si>
  <si>
    <t>CHIRIVELLA</t>
  </si>
  <si>
    <t>JORDAN</t>
  </si>
  <si>
    <t>ENSEÑAT</t>
  </si>
  <si>
    <t>PASCUAL FRANCESC</t>
  </si>
  <si>
    <t>ROSA</t>
  </si>
  <si>
    <t>FONS</t>
  </si>
  <si>
    <t>FONTELLES</t>
  </si>
  <si>
    <t>GONZALO CRISTOBAL</t>
  </si>
  <si>
    <t>GALIANO</t>
  </si>
  <si>
    <t>DEMETRIO CARLOS</t>
  </si>
  <si>
    <t>GARCIA CASTRILLON</t>
  </si>
  <si>
    <t>MARIÑO</t>
  </si>
  <si>
    <t>INDEPENDIENTE-RFETM</t>
  </si>
  <si>
    <t>ANTONIO FRANCISCO</t>
  </si>
  <si>
    <t>JOVER</t>
  </si>
  <si>
    <t>ESPADAS</t>
  </si>
  <si>
    <t>MECHO</t>
  </si>
  <si>
    <t>ENRIQUE PELAYO</t>
  </si>
  <si>
    <t>MIER</t>
  </si>
  <si>
    <t>BADA</t>
  </si>
  <si>
    <t>SEGARRA</t>
  </si>
  <si>
    <t>JJOSE</t>
  </si>
  <si>
    <t>POZA</t>
  </si>
  <si>
    <t>DANIEL VICENTE</t>
  </si>
  <si>
    <t>NAVASQUILLO</t>
  </si>
  <si>
    <t>MONZO</t>
  </si>
  <si>
    <t>DESIDERIO</t>
  </si>
  <si>
    <t>ROBERTO ANTONIO</t>
  </si>
  <si>
    <t>PIZARROSO</t>
  </si>
  <si>
    <t>PLANELLES</t>
  </si>
  <si>
    <t>GANDIA</t>
  </si>
  <si>
    <t>JINYE</t>
  </si>
  <si>
    <t>RESAT NIAZI</t>
  </si>
  <si>
    <t>RADAICOVICI</t>
  </si>
  <si>
    <t>ROIG</t>
  </si>
  <si>
    <t>TENA</t>
  </si>
  <si>
    <t>VALERIANO</t>
  </si>
  <si>
    <t>SANTERVAS</t>
  </si>
  <si>
    <t>LUENGO</t>
  </si>
  <si>
    <t>TENZA</t>
  </si>
  <si>
    <t>ASENCIO</t>
  </si>
  <si>
    <t>JUAN MARCOS</t>
  </si>
  <si>
    <t>AGUDO</t>
  </si>
  <si>
    <t>VENETE</t>
  </si>
  <si>
    <t>DIAGO</t>
  </si>
  <si>
    <t>GOSSIMA</t>
  </si>
  <si>
    <t>BENÍTEZ DE LUGO</t>
  </si>
  <si>
    <t>CARRAL</t>
  </si>
  <si>
    <t>JORDI JOAN</t>
  </si>
  <si>
    <t>CASTELL</t>
  </si>
  <si>
    <t>JUAN BIBIANO</t>
  </si>
  <si>
    <t>ANASTASIO</t>
  </si>
  <si>
    <t>VARA</t>
  </si>
  <si>
    <t>JOSE JORGE</t>
  </si>
  <si>
    <t>ARANCON</t>
  </si>
  <si>
    <t>CAMPANYÀ</t>
  </si>
  <si>
    <t>JUANAS</t>
  </si>
  <si>
    <t>SEUMA</t>
  </si>
  <si>
    <t>MONTERO</t>
  </si>
  <si>
    <t>MELQUIADES</t>
  </si>
  <si>
    <t>AMO</t>
  </si>
  <si>
    <t>CEBRIAN</t>
  </si>
  <si>
    <t>LUIS ARMANDO</t>
  </si>
  <si>
    <t>VIDAUR</t>
  </si>
  <si>
    <t>SALESIANOS</t>
  </si>
  <si>
    <t>ALTAMIRA</t>
  </si>
  <si>
    <t>BOLLON</t>
  </si>
  <si>
    <t>DE LA VILLA</t>
  </si>
  <si>
    <t>VILLAROEL</t>
  </si>
  <si>
    <t>BOLAÑOS</t>
  </si>
  <si>
    <t>VILLAFRANCA</t>
  </si>
  <si>
    <t>ANGEL LUIS</t>
  </si>
  <si>
    <t>GONZALO JULIAN</t>
  </si>
  <si>
    <t>ABOAL</t>
  </si>
  <si>
    <t>ALCALÀ</t>
  </si>
  <si>
    <t>ALDECOA</t>
  </si>
  <si>
    <t>ACHA</t>
  </si>
  <si>
    <t>MANUEL A.</t>
  </si>
  <si>
    <t>ANTÓN</t>
  </si>
  <si>
    <t>CABALO</t>
  </si>
  <si>
    <t>CARLOS RAMÓN</t>
  </si>
  <si>
    <t>DURÁN</t>
  </si>
  <si>
    <t>BAÑOBRE</t>
  </si>
  <si>
    <t>MANUEL JOSE</t>
  </si>
  <si>
    <t>GABINO</t>
  </si>
  <si>
    <t>COUSILLAS</t>
  </si>
  <si>
    <t>ANGEL CARLOS</t>
  </si>
  <si>
    <t>CASALES</t>
  </si>
  <si>
    <t>DIAZ CACHO</t>
  </si>
  <si>
    <t>RAMIRO GUILLERMO</t>
  </si>
  <si>
    <t>MOSQUERA</t>
  </si>
  <si>
    <t>NORES</t>
  </si>
  <si>
    <t>FERRO</t>
  </si>
  <si>
    <t>QUIVEN</t>
  </si>
  <si>
    <t>CENDÁN</t>
  </si>
  <si>
    <t>SOLÀ</t>
  </si>
  <si>
    <t>PEINO</t>
  </si>
  <si>
    <t>MELLA</t>
  </si>
  <si>
    <t>PERNAS</t>
  </si>
  <si>
    <t>ANTONIO JOSÉ</t>
  </si>
  <si>
    <t>GUNTÍN</t>
  </si>
  <si>
    <t>LOMBARDERO</t>
  </si>
  <si>
    <t>FRESCO</t>
  </si>
  <si>
    <t>LONCAN</t>
  </si>
  <si>
    <t>ARAUJO</t>
  </si>
  <si>
    <t>LONGA</t>
  </si>
  <si>
    <t>QUINTELA</t>
  </si>
  <si>
    <t>MALVAR</t>
  </si>
  <si>
    <t>EGERIQUE</t>
  </si>
  <si>
    <t>MOURON</t>
  </si>
  <si>
    <t>LOUREIRO</t>
  </si>
  <si>
    <t>PAJUELO</t>
  </si>
  <si>
    <t>ARES</t>
  </si>
  <si>
    <t>CAPON</t>
  </si>
  <si>
    <t>ANTONIO ANGEL</t>
  </si>
  <si>
    <t>REQUEIJO</t>
  </si>
  <si>
    <t>PABLO BENITO</t>
  </si>
  <si>
    <t>CAO</t>
  </si>
  <si>
    <t>DE BARROS</t>
  </si>
  <si>
    <t>TAREK</t>
  </si>
  <si>
    <t>SAAD</t>
  </si>
  <si>
    <t>SAAVEEDRA</t>
  </si>
  <si>
    <t>SORLI</t>
  </si>
  <si>
    <t>BEL</t>
  </si>
  <si>
    <t>MILLARA</t>
  </si>
  <si>
    <t>SIMÓN</t>
  </si>
  <si>
    <t>VLADIMIR</t>
  </si>
  <si>
    <t>STUZNINSKIY</t>
  </si>
  <si>
    <t>SANDOMINGO</t>
  </si>
  <si>
    <t>CLUB BE ONE OURENSE</t>
  </si>
  <si>
    <t>VALIN</t>
  </si>
  <si>
    <t>CTM RC A ESTRADA</t>
  </si>
  <si>
    <t>ANDRÉS</t>
  </si>
  <si>
    <t>JORGE JUAN</t>
  </si>
  <si>
    <t>DAPORTA</t>
  </si>
  <si>
    <t>ILDEFONSO</t>
  </si>
  <si>
    <t>JUAN AGUSTIN</t>
  </si>
  <si>
    <t>VIZOSO</t>
  </si>
  <si>
    <t>MOURIÑO</t>
  </si>
  <si>
    <t>ALAMAN</t>
  </si>
  <si>
    <t>TM SOTO</t>
  </si>
  <si>
    <t>ALCARAZ</t>
  </si>
  <si>
    <t>CEGARRA</t>
  </si>
  <si>
    <t>ALCOL</t>
  </si>
  <si>
    <t>ALEGRE</t>
  </si>
  <si>
    <t>CANSECO</t>
  </si>
  <si>
    <t>ALIAGA</t>
  </si>
  <si>
    <t>CARRERO</t>
  </si>
  <si>
    <t>PEREZ DE CAMINO</t>
  </si>
  <si>
    <t>BARBERO</t>
  </si>
  <si>
    <t>LACRUZ</t>
  </si>
  <si>
    <t>BENGOA</t>
  </si>
  <si>
    <t>BORRULL</t>
  </si>
  <si>
    <t>BERLANGA</t>
  </si>
  <si>
    <t>BLAYA</t>
  </si>
  <si>
    <t>CABELLOS</t>
  </si>
  <si>
    <t>CALDAS</t>
  </si>
  <si>
    <t>CALVET</t>
  </si>
  <si>
    <t>CERVIGON</t>
  </si>
  <si>
    <t>CARNICERO</t>
  </si>
  <si>
    <t>BUJARRABAL</t>
  </si>
  <si>
    <t>DORU ADRIAN</t>
  </si>
  <si>
    <t>CATINEAN</t>
  </si>
  <si>
    <t>MONTAÑA</t>
  </si>
  <si>
    <t>CAZALLA</t>
  </si>
  <si>
    <t>CICUENDEZ</t>
  </si>
  <si>
    <t>CHIQUERO</t>
  </si>
  <si>
    <t>DE FRUTOS</t>
  </si>
  <si>
    <t>DE LA MORENA</t>
  </si>
  <si>
    <t>DE TIERRA</t>
  </si>
  <si>
    <t>LAHOZ</t>
  </si>
  <si>
    <t>CARLOS ALFONSO</t>
  </si>
  <si>
    <t>VÍCTOR</t>
  </si>
  <si>
    <t>FERNÁNDEZ DE ARELLANO</t>
  </si>
  <si>
    <t>BRUNETE</t>
  </si>
  <si>
    <t>DURA</t>
  </si>
  <si>
    <t>JAIME CARLOS</t>
  </si>
  <si>
    <t>MORANTE</t>
  </si>
  <si>
    <t>FERNANDEZ-VENTURA</t>
  </si>
  <si>
    <t>MENDEZ DE ANDES</t>
  </si>
  <si>
    <t>FROILAN</t>
  </si>
  <si>
    <t>FIDALGO</t>
  </si>
  <si>
    <t>REGLERO</t>
  </si>
  <si>
    <t>JOSE ALFREDO</t>
  </si>
  <si>
    <t>FLOREZ</t>
  </si>
  <si>
    <t>CONSTANTI</t>
  </si>
  <si>
    <t>XESUS</t>
  </si>
  <si>
    <t>GAGINO</t>
  </si>
  <si>
    <t>ALMELA</t>
  </si>
  <si>
    <t>ASTORZA</t>
  </si>
  <si>
    <t>MOYAR</t>
  </si>
  <si>
    <t>GARMON</t>
  </si>
  <si>
    <t>GENER</t>
  </si>
  <si>
    <t>GOICOECHANDIA</t>
  </si>
  <si>
    <t>MANUEL FRANCISCO</t>
  </si>
  <si>
    <t>PEDRO PABLO</t>
  </si>
  <si>
    <t>GRAULLERA</t>
  </si>
  <si>
    <t>HERNANDO</t>
  </si>
  <si>
    <t>USED</t>
  </si>
  <si>
    <t>ANATOLIY</t>
  </si>
  <si>
    <t>HUBA</t>
  </si>
  <si>
    <t>BUHAYCHUK</t>
  </si>
  <si>
    <t>RAMON ADOLFO</t>
  </si>
  <si>
    <t>IRAOLA</t>
  </si>
  <si>
    <t>PAZOS DE PROVENS</t>
  </si>
  <si>
    <t>BACHILLER</t>
  </si>
  <si>
    <t>ISANTA</t>
  </si>
  <si>
    <t>FONCUBERTA</t>
  </si>
  <si>
    <t>CARBAJAL</t>
  </si>
  <si>
    <t>LAUZURICA</t>
  </si>
  <si>
    <t>EDUARDO ABRAHAM</t>
  </si>
  <si>
    <t>LEVIN</t>
  </si>
  <si>
    <t>LITVAN</t>
  </si>
  <si>
    <t>LLANO</t>
  </si>
  <si>
    <t>LLERA</t>
  </si>
  <si>
    <t>CACERES</t>
  </si>
  <si>
    <t>ESCAMILLA</t>
  </si>
  <si>
    <t>LLESTA</t>
  </si>
  <si>
    <t>VICTOR DANIEL</t>
  </si>
  <si>
    <t>ZAYAS</t>
  </si>
  <si>
    <t>LOPEZ-TORRIJOS</t>
  </si>
  <si>
    <t>LUCINI</t>
  </si>
  <si>
    <t>PASADE</t>
  </si>
  <si>
    <t>JOSE FERNANDO</t>
  </si>
  <si>
    <t>VALDES</t>
  </si>
  <si>
    <t>RAMESWAR</t>
  </si>
  <si>
    <t>MAN</t>
  </si>
  <si>
    <t>SULPYA</t>
  </si>
  <si>
    <t>LUIS VICENTE</t>
  </si>
  <si>
    <t>BARAJAS</t>
  </si>
  <si>
    <t>LOBO</t>
  </si>
  <si>
    <t>GUFOYLE</t>
  </si>
  <si>
    <t>MARTIN DAMIAN</t>
  </si>
  <si>
    <t>PALANCARES</t>
  </si>
  <si>
    <t>MAURICIO</t>
  </si>
  <si>
    <t>MARUGAN</t>
  </si>
  <si>
    <t>CDETM VILLA DE ARANJUEZ</t>
  </si>
  <si>
    <t>GILBERT LOUIS ANTOIN</t>
  </si>
  <si>
    <t>MELERO</t>
  </si>
  <si>
    <t>PEIRO</t>
  </si>
  <si>
    <t>MENAYO</t>
  </si>
  <si>
    <t>MENDIOLAGOITIA</t>
  </si>
  <si>
    <t>MONTEJANO</t>
  </si>
  <si>
    <t>ALVAREZ-REMENTERIA</t>
  </si>
  <si>
    <t>DE TERAN</t>
  </si>
  <si>
    <t>ARIN</t>
  </si>
  <si>
    <t>MOLINER</t>
  </si>
  <si>
    <t>CAÑELLAS</t>
  </si>
  <si>
    <t>TEVA</t>
  </si>
  <si>
    <t>FARGER</t>
  </si>
  <si>
    <t>LUIS FERNANDO</t>
  </si>
  <si>
    <t>ORGAZ</t>
  </si>
  <si>
    <t>NAVALON</t>
  </si>
  <si>
    <t>CORELLA</t>
  </si>
  <si>
    <t>NIEWIADOMSKI</t>
  </si>
  <si>
    <t>CHOLEWA</t>
  </si>
  <si>
    <t>OLIVARES</t>
  </si>
  <si>
    <t>GARDE</t>
  </si>
  <si>
    <t>OLSSON</t>
  </si>
  <si>
    <t>MAICAS</t>
  </si>
  <si>
    <t>OSMA</t>
  </si>
  <si>
    <t>BOTE</t>
  </si>
  <si>
    <t>PICAZO</t>
  </si>
  <si>
    <t>MONCADA</t>
  </si>
  <si>
    <t>POSTEL</t>
  </si>
  <si>
    <t>CENAMOR</t>
  </si>
  <si>
    <t>JUAN AGUSTÍN</t>
  </si>
  <si>
    <t>ROJAS</t>
  </si>
  <si>
    <t>GRECIANO</t>
  </si>
  <si>
    <t>SAINERO</t>
  </si>
  <si>
    <t>SALVO</t>
  </si>
  <si>
    <t>MASSIEU</t>
  </si>
  <si>
    <t>ZAMARRON</t>
  </si>
  <si>
    <t>SCHLEISSNER</t>
  </si>
  <si>
    <t>SAÑA</t>
  </si>
  <si>
    <t>HENG XU</t>
  </si>
  <si>
    <t>SONG</t>
  </si>
  <si>
    <t>COSTEL</t>
  </si>
  <si>
    <t>STOICA</t>
  </si>
  <si>
    <t>BARCENAS</t>
  </si>
  <si>
    <t>PABLO ENRIQUE</t>
  </si>
  <si>
    <t>VALDERAS</t>
  </si>
  <si>
    <t>GRISALVO</t>
  </si>
  <si>
    <t>JIN</t>
  </si>
  <si>
    <t>YEZENG</t>
  </si>
  <si>
    <t>VAQUERO</t>
  </si>
  <si>
    <t>ZARZA</t>
  </si>
  <si>
    <t>ZUMAJO</t>
  </si>
  <si>
    <t>GALDON</t>
  </si>
  <si>
    <t>CRAVIOTTO</t>
  </si>
  <si>
    <t>BEUNZA</t>
  </si>
  <si>
    <t>PUYOL</t>
  </si>
  <si>
    <t>REMON</t>
  </si>
  <si>
    <t>UNIVERSIDAD NAVARRA</t>
  </si>
  <si>
    <t>VILLADANGOS</t>
  </si>
  <si>
    <t>IRIGOIEN</t>
  </si>
  <si>
    <t>DEL VAL</t>
  </si>
  <si>
    <t>ARMENDARIZ</t>
  </si>
  <si>
    <t>BARBARIN</t>
  </si>
  <si>
    <t>CDI INTXAURRONDO</t>
  </si>
  <si>
    <t>GORKA</t>
  </si>
  <si>
    <t>LEICEA</t>
  </si>
  <si>
    <t>ARANZANA</t>
  </si>
  <si>
    <t>BEASCOECHEA</t>
  </si>
  <si>
    <t>ORDEJON</t>
  </si>
  <si>
    <t>KOLDO</t>
  </si>
  <si>
    <t>REQUEJO</t>
  </si>
  <si>
    <t>TXOMIN</t>
  </si>
  <si>
    <t>MOLINO</t>
  </si>
  <si>
    <t>TREVIÑO</t>
  </si>
  <si>
    <t>HERAS</t>
  </si>
  <si>
    <t>IRURIETA</t>
  </si>
  <si>
    <t>FABRO</t>
  </si>
  <si>
    <t>PATRICIO</t>
  </si>
  <si>
    <t>REINE</t>
  </si>
  <si>
    <t>TEJERINA</t>
  </si>
  <si>
    <t>LUIS ANTONIO</t>
  </si>
  <si>
    <t>MAÑE</t>
  </si>
  <si>
    <t>MONTOYA</t>
  </si>
  <si>
    <t>CATALINA</t>
  </si>
  <si>
    <t>ROMERO DE AVILA</t>
  </si>
  <si>
    <t>GONZALEZ-ALBO</t>
  </si>
  <si>
    <t>CAMIÑAS</t>
  </si>
  <si>
    <t>TAMES</t>
  </si>
  <si>
    <t>TABAR</t>
  </si>
  <si>
    <t>TAPIAS</t>
  </si>
  <si>
    <t>ANABITARTE</t>
  </si>
  <si>
    <t>NIEVES</t>
  </si>
  <si>
    <t>CIDONCHA</t>
  </si>
  <si>
    <t>VERONICA</t>
  </si>
  <si>
    <t>PICATOSTE</t>
  </si>
  <si>
    <t>LIZARRAGA</t>
  </si>
  <si>
    <t>MARIA MONTSERRAT</t>
  </si>
  <si>
    <t>MORLA</t>
  </si>
  <si>
    <t>HIGUERAS</t>
  </si>
  <si>
    <t>CARLES ENRIC</t>
  </si>
  <si>
    <t>SALVAT</t>
  </si>
  <si>
    <t>DUCH</t>
  </si>
  <si>
    <t>SAPES</t>
  </si>
  <si>
    <t>ROYES</t>
  </si>
  <si>
    <t>MARIA BEGOÑA</t>
  </si>
  <si>
    <t>MARIA PRADO</t>
  </si>
  <si>
    <t>GABRIELA</t>
  </si>
  <si>
    <t>FABRA</t>
  </si>
  <si>
    <t>MARIA AMPARO</t>
  </si>
  <si>
    <t>TOS</t>
  </si>
  <si>
    <t>ABIA</t>
  </si>
  <si>
    <t>HORTENSIA</t>
  </si>
  <si>
    <t>SECO</t>
  </si>
  <si>
    <t>VEGUELLINA</t>
  </si>
  <si>
    <t>ANA MARÍA</t>
  </si>
  <si>
    <t>LUISA</t>
  </si>
  <si>
    <t>ELVIRA</t>
  </si>
  <si>
    <t>HANS</t>
  </si>
  <si>
    <t>LORENZEN</t>
  </si>
  <si>
    <t>BLANCA MARIA</t>
  </si>
  <si>
    <t>ALFAYA</t>
  </si>
  <si>
    <t>SONIA PATRICIA</t>
  </si>
  <si>
    <t>ANA ISABEL</t>
  </si>
  <si>
    <t>ESTAY</t>
  </si>
  <si>
    <t>ANTONIO MIGUEL</t>
  </si>
  <si>
    <t>CAMPAÑA</t>
  </si>
  <si>
    <t>BORENTE</t>
  </si>
  <si>
    <t>BERNARDINO</t>
  </si>
  <si>
    <t>CATALAN</t>
  </si>
  <si>
    <t>JOSE M.</t>
  </si>
  <si>
    <t>CHARLO</t>
  </si>
  <si>
    <t>DEL PINO</t>
  </si>
  <si>
    <t>JEAN PAUL</t>
  </si>
  <si>
    <t>CLEMENT</t>
  </si>
  <si>
    <t>CD CARTAMA</t>
  </si>
  <si>
    <t>MINGORANLE</t>
  </si>
  <si>
    <t>GAITAN</t>
  </si>
  <si>
    <t>GAMERO</t>
  </si>
  <si>
    <t>TIRADO</t>
  </si>
  <si>
    <t>CAZORLA</t>
  </si>
  <si>
    <t>JUNCO</t>
  </si>
  <si>
    <t>JORGE VICENTE</t>
  </si>
  <si>
    <t>MARINA</t>
  </si>
  <si>
    <t>VILLAZALA</t>
  </si>
  <si>
    <t>MEGIAS</t>
  </si>
  <si>
    <t>MORAGA</t>
  </si>
  <si>
    <t>RABASCO</t>
  </si>
  <si>
    <t>HAMID</t>
  </si>
  <si>
    <t>RASSEKH</t>
  </si>
  <si>
    <t>GAZTAÑAGA</t>
  </si>
  <si>
    <t>AGUILA</t>
  </si>
  <si>
    <t>MANCHÓN</t>
  </si>
  <si>
    <t>ROSAS</t>
  </si>
  <si>
    <t>ROSILLO</t>
  </si>
  <si>
    <t>CTM GÜEVEJAR</t>
  </si>
  <si>
    <t>CERVAN</t>
  </si>
  <si>
    <t>FRANCISCO DE ASIS</t>
  </si>
  <si>
    <t>IOAN</t>
  </si>
  <si>
    <t>CRISAN</t>
  </si>
  <si>
    <t>SERENA</t>
  </si>
  <si>
    <t>PLANA</t>
  </si>
  <si>
    <t>JOSE ALEJANDRO</t>
  </si>
  <si>
    <t>CHAVEZ</t>
  </si>
  <si>
    <t>ROBERTO JOSE</t>
  </si>
  <si>
    <t>INDEPENDIENTE-AST</t>
  </si>
  <si>
    <t>ARNAL</t>
  </si>
  <si>
    <t>CORREA</t>
  </si>
  <si>
    <t>CUTILLAS</t>
  </si>
  <si>
    <t>SISO</t>
  </si>
  <si>
    <t>GINARD</t>
  </si>
  <si>
    <t>OBRADOR</t>
  </si>
  <si>
    <t>MASSA</t>
  </si>
  <si>
    <t>HOMAR</t>
  </si>
  <si>
    <t>ABRAHAM</t>
  </si>
  <si>
    <t>BERENGEL</t>
  </si>
  <si>
    <t>ELMER GEORG</t>
  </si>
  <si>
    <t>RUTHS</t>
  </si>
  <si>
    <t>PECO</t>
  </si>
  <si>
    <t>CAPEL</t>
  </si>
  <si>
    <t>ARENY</t>
  </si>
  <si>
    <t>LLENA</t>
  </si>
  <si>
    <t>BACHERO</t>
  </si>
  <si>
    <t>BADOSA</t>
  </si>
  <si>
    <t>BALLESTEROS</t>
  </si>
  <si>
    <t>BALMES</t>
  </si>
  <si>
    <t>METEU</t>
  </si>
  <si>
    <t>BERMUDO</t>
  </si>
  <si>
    <t>ROTLLAN</t>
  </si>
  <si>
    <t>PEQUERUL</t>
  </si>
  <si>
    <t>BIGORRA</t>
  </si>
  <si>
    <t>CAMPDERRÓS</t>
  </si>
  <si>
    <t>SOLÉ</t>
  </si>
  <si>
    <t>AGUSTÍN</t>
  </si>
  <si>
    <t>LOSILLA</t>
  </si>
  <si>
    <t>FELIP</t>
  </si>
  <si>
    <t>VINDEL</t>
  </si>
  <si>
    <t>COLET</t>
  </si>
  <si>
    <t>CORTILLAS</t>
  </si>
  <si>
    <t>CALABUIG</t>
  </si>
  <si>
    <t>CREIXELL</t>
  </si>
  <si>
    <t>MITXANS</t>
  </si>
  <si>
    <t>VICTOR ROBERT</t>
  </si>
  <si>
    <t>SMITH</t>
  </si>
  <si>
    <t>DUART</t>
  </si>
  <si>
    <t>EBRI</t>
  </si>
  <si>
    <t>BANQUE</t>
  </si>
  <si>
    <t>MARIÀ</t>
  </si>
  <si>
    <t>FAIG</t>
  </si>
  <si>
    <t>LOUVAIN</t>
  </si>
  <si>
    <t>FORNES</t>
  </si>
  <si>
    <t>PALOMAR</t>
  </si>
  <si>
    <t>FORTUNA</t>
  </si>
  <si>
    <t>BONILLO</t>
  </si>
  <si>
    <t>MAXIMINO</t>
  </si>
  <si>
    <t>ORIOLA</t>
  </si>
  <si>
    <t>VALL</t>
  </si>
  <si>
    <t>GES</t>
  </si>
  <si>
    <t>PARES</t>
  </si>
  <si>
    <t>CARLES MARIA</t>
  </si>
  <si>
    <t>LALINDE</t>
  </si>
  <si>
    <t>LLANAS</t>
  </si>
  <si>
    <t>RICH</t>
  </si>
  <si>
    <t>LLOS</t>
  </si>
  <si>
    <t>PASAMONTES</t>
  </si>
  <si>
    <t>SERO</t>
  </si>
  <si>
    <t>SEN</t>
  </si>
  <si>
    <t>DE LA HOZ</t>
  </si>
  <si>
    <t>JARQUE</t>
  </si>
  <si>
    <t>CEREZO</t>
  </si>
  <si>
    <t>MIGUEL ANTON</t>
  </si>
  <si>
    <t>SALVANY</t>
  </si>
  <si>
    <t>PANE</t>
  </si>
  <si>
    <t>FORT</t>
  </si>
  <si>
    <t>CAMPODARVE</t>
  </si>
  <si>
    <t>JANER</t>
  </si>
  <si>
    <t>PONZ</t>
  </si>
  <si>
    <t>TARDA</t>
  </si>
  <si>
    <t>TRIPIANA</t>
  </si>
  <si>
    <t>RATERA</t>
  </si>
  <si>
    <t>NOGUES</t>
  </si>
  <si>
    <t>CONEJO</t>
  </si>
  <si>
    <t>SAMPERE</t>
  </si>
  <si>
    <t>SAMPONS</t>
  </si>
  <si>
    <t>SEGALES</t>
  </si>
  <si>
    <t>BEUMALA</t>
  </si>
  <si>
    <t>MOJONERO</t>
  </si>
  <si>
    <t>TAPIA</t>
  </si>
  <si>
    <t>VILLENA</t>
  </si>
  <si>
    <t>ARNAN</t>
  </si>
  <si>
    <t>ZUCAR</t>
  </si>
  <si>
    <t>AMAT</t>
  </si>
  <si>
    <t>JULIO IVAN</t>
  </si>
  <si>
    <t>CAMILO HUMBERTO</t>
  </si>
  <si>
    <t>MEDEROS</t>
  </si>
  <si>
    <t>JOSEPH EWERT</t>
  </si>
  <si>
    <t>CARLOS ALEJANDRO</t>
  </si>
  <si>
    <t>ORAN</t>
  </si>
  <si>
    <t>CANDUELA</t>
  </si>
  <si>
    <t>PERAMATO</t>
  </si>
  <si>
    <t>CUBILLAS</t>
  </si>
  <si>
    <t>JOSE RAFAEL</t>
  </si>
  <si>
    <t>LLAURO</t>
  </si>
  <si>
    <t>CHAFER</t>
  </si>
  <si>
    <t>MERI</t>
  </si>
  <si>
    <t>CHECA</t>
  </si>
  <si>
    <t>CORONADO</t>
  </si>
  <si>
    <t>JULIO ANTONIO</t>
  </si>
  <si>
    <t>POLO</t>
  </si>
  <si>
    <t>VICENTE RAMON</t>
  </si>
  <si>
    <t>GRAMACHE</t>
  </si>
  <si>
    <t>GUILLOT</t>
  </si>
  <si>
    <t>ESTELLES</t>
  </si>
  <si>
    <t>GUINOT</t>
  </si>
  <si>
    <t>ARABID</t>
  </si>
  <si>
    <t>RICARDO ANTONIO</t>
  </si>
  <si>
    <t>PESADO</t>
  </si>
  <si>
    <t>LLOBAT</t>
  </si>
  <si>
    <t>CERDÁ</t>
  </si>
  <si>
    <t>JOSE MARIA LORENZO</t>
  </si>
  <si>
    <t>MARAVILLA</t>
  </si>
  <si>
    <t>JOSE JESUS</t>
  </si>
  <si>
    <t>NORBERTO</t>
  </si>
  <si>
    <t>BAÑULS</t>
  </si>
  <si>
    <t>SAMPER</t>
  </si>
  <si>
    <t>AGUIRREURRETA</t>
  </si>
  <si>
    <t>GIMON</t>
  </si>
  <si>
    <t>GUNTER PAUL</t>
  </si>
  <si>
    <t>GUTZEIT</t>
  </si>
  <si>
    <t>IRISARRI</t>
  </si>
  <si>
    <t>SAHUQUILLO</t>
  </si>
  <si>
    <t>VILLAMEDIANA</t>
  </si>
  <si>
    <t>CESAREO</t>
  </si>
  <si>
    <t>BELLAS</t>
  </si>
  <si>
    <t>SOILAN</t>
  </si>
  <si>
    <t>DELMO</t>
  </si>
  <si>
    <t>SUANZES</t>
  </si>
  <si>
    <t>MAXIMO ANTONIO</t>
  </si>
  <si>
    <t>DUGO</t>
  </si>
  <si>
    <t>PATON</t>
  </si>
  <si>
    <t>FERNANDO ALONSO</t>
  </si>
  <si>
    <t>JACINTO</t>
  </si>
  <si>
    <t>BURGO</t>
  </si>
  <si>
    <t>ESTANISLAO</t>
  </si>
  <si>
    <t>GRAÑA</t>
  </si>
  <si>
    <t>MANUEL ESTEBAN</t>
  </si>
  <si>
    <t>RAIMONDEZ</t>
  </si>
  <si>
    <t>MERA</t>
  </si>
  <si>
    <t>OCAMPO</t>
  </si>
  <si>
    <t>HERMIDA</t>
  </si>
  <si>
    <t>OUBIÑA</t>
  </si>
  <si>
    <t>PAZOS</t>
  </si>
  <si>
    <t>PEREIRAS</t>
  </si>
  <si>
    <t>PEREZ-COLOMER</t>
  </si>
  <si>
    <t>ENRIQUEZ</t>
  </si>
  <si>
    <t>LUDO</t>
  </si>
  <si>
    <t>POLDERS</t>
  </si>
  <si>
    <t>FORTUNATO JOSÉ</t>
  </si>
  <si>
    <t>REGO</t>
  </si>
  <si>
    <t>PERDIZ</t>
  </si>
  <si>
    <t>ENJAMIO</t>
  </si>
  <si>
    <t>TABOADA</t>
  </si>
  <si>
    <t>TATO</t>
  </si>
  <si>
    <t>TEIJEIRO</t>
  </si>
  <si>
    <t>REINALD</t>
  </si>
  <si>
    <t>VAN DE WALLE</t>
  </si>
  <si>
    <t>CABARCOS</t>
  </si>
  <si>
    <t>SANTIAGO MANUEL</t>
  </si>
  <si>
    <t>LUIS CARLOS</t>
  </si>
  <si>
    <t>SACRISTAN</t>
  </si>
  <si>
    <t>PEDRO MARIA</t>
  </si>
  <si>
    <t>BILBAO</t>
  </si>
  <si>
    <t>CASTAÑON</t>
  </si>
  <si>
    <t>COGOLLUDO</t>
  </si>
  <si>
    <t>VIOREL</t>
  </si>
  <si>
    <t>CONSTANTINESCU</t>
  </si>
  <si>
    <t>CHARFOLET</t>
  </si>
  <si>
    <t>MARTIN-ROMO</t>
  </si>
  <si>
    <t>CARLOS FEDERICO</t>
  </si>
  <si>
    <t>ESSEBAG</t>
  </si>
  <si>
    <t>BENCHIMOL</t>
  </si>
  <si>
    <t>FERNANDEZ-VEGA</t>
  </si>
  <si>
    <t>SAULNIER</t>
  </si>
  <si>
    <t>GARCINUÑO</t>
  </si>
  <si>
    <t>GUADALUPE</t>
  </si>
  <si>
    <t>GONZLAEZ</t>
  </si>
  <si>
    <t>KORDOWSKI</t>
  </si>
  <si>
    <t>SOCHA</t>
  </si>
  <si>
    <t>LUCERO</t>
  </si>
  <si>
    <t>UREÑA</t>
  </si>
  <si>
    <t>RAYA</t>
  </si>
  <si>
    <t>FOLLEDO</t>
  </si>
  <si>
    <t>NIETO-SANDOVAL</t>
  </si>
  <si>
    <t>ALEMAN</t>
  </si>
  <si>
    <t>MANOBEL</t>
  </si>
  <si>
    <t>QUIJADA</t>
  </si>
  <si>
    <t>ROPERO</t>
  </si>
  <si>
    <t>JESUS FRANCISCO</t>
  </si>
  <si>
    <t>FCO JAVIER</t>
  </si>
  <si>
    <t>MAYADA</t>
  </si>
  <si>
    <t>TORRE</t>
  </si>
  <si>
    <t>TURIEL</t>
  </si>
  <si>
    <t>BALADRON</t>
  </si>
  <si>
    <t>VACAS</t>
  </si>
  <si>
    <t>VILLALVILLA</t>
  </si>
  <si>
    <t>MACAYA</t>
  </si>
  <si>
    <t>HOZ</t>
  </si>
  <si>
    <t>NARCISO</t>
  </si>
  <si>
    <t>FERNANDEZ DE AVILA</t>
  </si>
  <si>
    <t>VICTOR MARIA</t>
  </si>
  <si>
    <t>GONZALEZ DE CHAVARRI</t>
  </si>
  <si>
    <t>GURIDI</t>
  </si>
  <si>
    <t>OLALDE</t>
  </si>
  <si>
    <t>IRIZAR</t>
  </si>
  <si>
    <t>INTXAUSTI</t>
  </si>
  <si>
    <t>MARIA DEL AMOR</t>
  </si>
  <si>
    <t>VICTORIA</t>
  </si>
  <si>
    <t>MARIA BELEN</t>
  </si>
  <si>
    <t>ABEIJON</t>
  </si>
  <si>
    <t>ALES</t>
  </si>
  <si>
    <t>BOCANEGRA</t>
  </si>
  <si>
    <t>BYLOOS</t>
  </si>
  <si>
    <t>JOAO</t>
  </si>
  <si>
    <t>CAETANO</t>
  </si>
  <si>
    <t>COUTIHNO</t>
  </si>
  <si>
    <t>FRANK</t>
  </si>
  <si>
    <t>CLEMMENT</t>
  </si>
  <si>
    <t>ESPINO</t>
  </si>
  <si>
    <t>FERNANDEZ-LUNA</t>
  </si>
  <si>
    <t>FIGAL</t>
  </si>
  <si>
    <t>JOSE A.</t>
  </si>
  <si>
    <t>ABRIL</t>
  </si>
  <si>
    <t>MORON</t>
  </si>
  <si>
    <t>MAZUCCO</t>
  </si>
  <si>
    <t>CALLIZO</t>
  </si>
  <si>
    <t>USIETO</t>
  </si>
  <si>
    <t>GINES</t>
  </si>
  <si>
    <t>JOSE BALDOMERO</t>
  </si>
  <si>
    <t>CANGA</t>
  </si>
  <si>
    <t>VENTURA</t>
  </si>
  <si>
    <t>BOYKO</t>
  </si>
  <si>
    <t>STOILOV</t>
  </si>
  <si>
    <t>STEFANOF</t>
  </si>
  <si>
    <t>ALLES</t>
  </si>
  <si>
    <t>ARAGUZ</t>
  </si>
  <si>
    <t>VILLARRUBIA</t>
  </si>
  <si>
    <t>ROLF JUERGEN</t>
  </si>
  <si>
    <t>HAERING</t>
  </si>
  <si>
    <t>LAPARRA</t>
  </si>
  <si>
    <t>CARLOS EDUARDO</t>
  </si>
  <si>
    <t>URIBARRE</t>
  </si>
  <si>
    <t>TOMAS (LANDO)</t>
  </si>
  <si>
    <t>MORERA</t>
  </si>
  <si>
    <t>BRU</t>
  </si>
  <si>
    <t>CARULLA</t>
  </si>
  <si>
    <t>AÑO</t>
  </si>
  <si>
    <t>CONTIJOCH</t>
  </si>
  <si>
    <t>CLAVÉ</t>
  </si>
  <si>
    <t>CORBACHO</t>
  </si>
  <si>
    <t>ANTILLANO</t>
  </si>
  <si>
    <t>CARLES JOSEP</t>
  </si>
  <si>
    <t>DECORS</t>
  </si>
  <si>
    <t>FARRES</t>
  </si>
  <si>
    <t>GALDEANO</t>
  </si>
  <si>
    <t>COLOMA</t>
  </si>
  <si>
    <t>GUZMÁN</t>
  </si>
  <si>
    <t>RABASSA</t>
  </si>
  <si>
    <t>IBÁÑEZ</t>
  </si>
  <si>
    <t>PARCERISAS</t>
  </si>
  <si>
    <t>MORGUI</t>
  </si>
  <si>
    <t>ISANDA</t>
  </si>
  <si>
    <t>NOLIS</t>
  </si>
  <si>
    <t>SUÑOL</t>
  </si>
  <si>
    <t>MIÑANA</t>
  </si>
  <si>
    <t>JOAN MARIA</t>
  </si>
  <si>
    <t>PINYOL</t>
  </si>
  <si>
    <t>LORITE</t>
  </si>
  <si>
    <t>RULL</t>
  </si>
  <si>
    <t>PUJADES</t>
  </si>
  <si>
    <t>SALAVERT</t>
  </si>
  <si>
    <t>CADANOR</t>
  </si>
  <si>
    <t>SALVADO</t>
  </si>
  <si>
    <t>SANSA</t>
  </si>
  <si>
    <t>MANY</t>
  </si>
  <si>
    <t>CAST</t>
  </si>
  <si>
    <t>SOTERAS</t>
  </si>
  <si>
    <t>TORT</t>
  </si>
  <si>
    <t>VALDERREY</t>
  </si>
  <si>
    <t>ALCON</t>
  </si>
  <si>
    <t>VALLES</t>
  </si>
  <si>
    <t>PALET</t>
  </si>
  <si>
    <t>VILCHES</t>
  </si>
  <si>
    <t>PIUS ANTONIUS</t>
  </si>
  <si>
    <t>SCHAULIN</t>
  </si>
  <si>
    <t>ARGILES</t>
  </si>
  <si>
    <t>REVENTOS</t>
  </si>
  <si>
    <t>LOZAR</t>
  </si>
  <si>
    <t>BOGDAN</t>
  </si>
  <si>
    <t>MARKOVIC</t>
  </si>
  <si>
    <t>SANTIAGO ANGEL</t>
  </si>
  <si>
    <t>PUCH</t>
  </si>
  <si>
    <t>OSCAR ALBERTO</t>
  </si>
  <si>
    <t>ABBAS</t>
  </si>
  <si>
    <t>BALDOVI</t>
  </si>
  <si>
    <t>SUCH</t>
  </si>
  <si>
    <t>FRANCISCO MANUEL</t>
  </si>
  <si>
    <t>TUDANCA</t>
  </si>
  <si>
    <t>BARRERO</t>
  </si>
  <si>
    <t>BACELAR</t>
  </si>
  <si>
    <t>BRANDARIZ</t>
  </si>
  <si>
    <t>JOSE LISARDO</t>
  </si>
  <si>
    <t>JOSE MANUEL RAFAEL</t>
  </si>
  <si>
    <t>ESTEFANO</t>
  </si>
  <si>
    <t>BARRUEZO</t>
  </si>
  <si>
    <t>CLAUDIO RUFINO</t>
  </si>
  <si>
    <t>MOREIRA</t>
  </si>
  <si>
    <t>MOREDO</t>
  </si>
  <si>
    <t>COTA</t>
  </si>
  <si>
    <t>PREGO</t>
  </si>
  <si>
    <t>FREIRE</t>
  </si>
  <si>
    <t>SACO</t>
  </si>
  <si>
    <t>JOSE GONZALO</t>
  </si>
  <si>
    <t>ARILLA</t>
  </si>
  <si>
    <t>FERNANEZ</t>
  </si>
  <si>
    <t>SAN ANTONIO</t>
  </si>
  <si>
    <t>VOLODYMYR</t>
  </si>
  <si>
    <t>GRYGOROVSKYI</t>
  </si>
  <si>
    <t>LAILLE</t>
  </si>
  <si>
    <t>MANUEL RAUL</t>
  </si>
  <si>
    <t>MIÑACA</t>
  </si>
  <si>
    <t>PASERO</t>
  </si>
  <si>
    <t>PABLO EDUARDO</t>
  </si>
  <si>
    <t>SHAHPOUR</t>
  </si>
  <si>
    <t>TAHERI</t>
  </si>
  <si>
    <t>SHALMANI</t>
  </si>
  <si>
    <t>MANUEL JESUS</t>
  </si>
  <si>
    <t>GORDON</t>
  </si>
  <si>
    <t>HOWARTH</t>
  </si>
  <si>
    <t>ATL. SAN JAVIER TM</t>
  </si>
  <si>
    <t>ADAN</t>
  </si>
  <si>
    <t>JAQUELINE RITA</t>
  </si>
  <si>
    <t>CORRIE</t>
  </si>
  <si>
    <t>ORTIZ GEB BARTHEL</t>
  </si>
  <si>
    <t>CINTA</t>
  </si>
  <si>
    <t>MARRACO</t>
  </si>
  <si>
    <t>JORDANA</t>
  </si>
  <si>
    <t>MARIA ARGENTINA</t>
  </si>
  <si>
    <t>MARIA ESMERALDA</t>
  </si>
  <si>
    <t>MARISCAL</t>
  </si>
  <si>
    <t>FEIJOO</t>
  </si>
  <si>
    <t>BRIAN GEORGE</t>
  </si>
  <si>
    <t>BURN</t>
  </si>
  <si>
    <t>GEORG</t>
  </si>
  <si>
    <t>ERIKSSON</t>
  </si>
  <si>
    <t>BARRY DOUGLAS</t>
  </si>
  <si>
    <t>HALL</t>
  </si>
  <si>
    <t>JUARBE</t>
  </si>
  <si>
    <t>ROGELIO CANDIDO</t>
  </si>
  <si>
    <t>MORO</t>
  </si>
  <si>
    <t>FARGAS</t>
  </si>
  <si>
    <t>FULLANA</t>
  </si>
  <si>
    <t>VANRELL</t>
  </si>
  <si>
    <t>ONETO</t>
  </si>
  <si>
    <t>ZARCO</t>
  </si>
  <si>
    <t>CARAMES</t>
  </si>
  <si>
    <t>CABANELLAS</t>
  </si>
  <si>
    <t>COMAJUAN</t>
  </si>
  <si>
    <t>PLO</t>
  </si>
  <si>
    <t>ARDIACA</t>
  </si>
  <si>
    <t>DARDER</t>
  </si>
  <si>
    <t>OCTAVI</t>
  </si>
  <si>
    <t>PICAS</t>
  </si>
  <si>
    <t>FONOLLOSA</t>
  </si>
  <si>
    <t>GRANELL</t>
  </si>
  <si>
    <t>PITARQUE</t>
  </si>
  <si>
    <t>MICHEL MAURICE</t>
  </si>
  <si>
    <t>MASURE</t>
  </si>
  <si>
    <t>MICHEO</t>
  </si>
  <si>
    <t>MORRAL</t>
  </si>
  <si>
    <t>ROLLAN</t>
  </si>
  <si>
    <t>HERMENEGILDO</t>
  </si>
  <si>
    <t>SIÑOL</t>
  </si>
  <si>
    <t>CORTIÑA</t>
  </si>
  <si>
    <t>ENRIQUE JUAN LORENZO</t>
  </si>
  <si>
    <t>APARICI</t>
  </si>
  <si>
    <t>HUNG</t>
  </si>
  <si>
    <t>CHUNG</t>
  </si>
  <si>
    <t>SAM</t>
  </si>
  <si>
    <t>ASENJO</t>
  </si>
  <si>
    <t>MANTEROLA</t>
  </si>
  <si>
    <t>BENGOETXEA</t>
  </si>
  <si>
    <t>MARIA TERESA</t>
  </si>
  <si>
    <t>JOSE LEON VICTOR</t>
  </si>
  <si>
    <t>BERIOT</t>
  </si>
  <si>
    <t>HOWARD</t>
  </si>
  <si>
    <t>DAVIS</t>
  </si>
  <si>
    <t>ELLERWALD</t>
  </si>
  <si>
    <t>P.M.D. TORROX</t>
  </si>
  <si>
    <t>VOLKER</t>
  </si>
  <si>
    <t>LACHMANN</t>
  </si>
  <si>
    <t>MALLORQUI</t>
  </si>
  <si>
    <t>RIFA</t>
  </si>
  <si>
    <t>VAN</t>
  </si>
  <si>
    <t>RIET</t>
  </si>
  <si>
    <t>ASCUENCE</t>
  </si>
  <si>
    <t>ARRIETA</t>
  </si>
  <si>
    <t>CORVAIA</t>
  </si>
  <si>
    <t>ALARCO</t>
  </si>
  <si>
    <t>COLMENERO</t>
  </si>
  <si>
    <t>HEIDE MARIE</t>
  </si>
  <si>
    <t>RATMEIER</t>
  </si>
  <si>
    <t>DAUT</t>
  </si>
  <si>
    <t>ROLF</t>
  </si>
  <si>
    <t>HANS PETER</t>
  </si>
  <si>
    <t>ROSE</t>
  </si>
  <si>
    <t>MONLLOR</t>
  </si>
  <si>
    <t>PUZO</t>
  </si>
  <si>
    <t>V85</t>
  </si>
  <si>
    <t>MARC SASCHA</t>
  </si>
  <si>
    <t>HAGELE</t>
  </si>
  <si>
    <t>JOHN ERNEST</t>
  </si>
  <si>
    <t>Licencia</t>
  </si>
  <si>
    <t>IDCLUB</t>
  </si>
  <si>
    <t>SEXO</t>
  </si>
  <si>
    <t>CAT EDAD</t>
  </si>
  <si>
    <t>TIPO</t>
  </si>
  <si>
    <t>INSCRIPCIONES EN LOS CTOS. DE AUTONOMICOS 2019</t>
  </si>
  <si>
    <t>Nombre de su club.</t>
  </si>
  <si>
    <t>Club Soria.xls</t>
  </si>
  <si>
    <t>6º) Debe enviar por mail este documento, a administracion@fttcv.es</t>
  </si>
  <si>
    <t>7º) Debe enviar justificante del pago por mail a administracion@fttcv.es</t>
  </si>
  <si>
    <t>ES83 3159 0060 1520 9596 2920</t>
  </si>
  <si>
    <t>Cuenta de la FTTCV  Caixa Popular</t>
  </si>
  <si>
    <r>
      <t xml:space="preserve">Se deberá poner claramente en el concepto </t>
    </r>
    <r>
      <rPr>
        <b/>
        <sz val="10"/>
        <rFont val="Tahoma"/>
        <family val="2"/>
      </rPr>
      <t>PAGO CTO AUT. VETERANOS y el nombre del club</t>
    </r>
    <r>
      <rPr>
        <sz val="10"/>
        <rFont val="Tahoma"/>
        <family val="2"/>
      </rPr>
      <t xml:space="preserve">. </t>
    </r>
  </si>
  <si>
    <t>Para cualquier duda teléfono 625966610</t>
  </si>
  <si>
    <t>PONER AQUÍ EL NOMBRE DEL CLUB</t>
  </si>
  <si>
    <t>INSCRIPCIONES EN EL CAMPEONATO AUTONÓMICO 2019</t>
  </si>
  <si>
    <t>INSCRIPCIONES EN LOS CTOS. AUTONÓMICOS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</si>
</sst>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€]* #,##0.00_);_([$€]* \(#,##0.00\);_([$€]* &quot;-&quot;??_);_(@_)"/>
    <numFmt numFmtId="165" formatCode="#,##0\ [$€-42D]"/>
    <numFmt numFmtId="166" formatCode="#,##0.00\ [$€-42D]"/>
    <numFmt numFmtId="167" formatCode="#,##0.0\ [$€-C0A]"/>
  </numFmts>
  <fonts count="2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13"/>
      <name val="Arial"/>
      <family val="2"/>
    </font>
    <font>
      <b/>
      <sz val="8"/>
      <color indexed="81"/>
      <name val="Tahoma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sz val="12"/>
      <color rgb="FFFF0000"/>
      <name val="Arial"/>
      <family val="2"/>
    </font>
    <font>
      <b/>
      <sz val="7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11111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0" fillId="0" borderId="0" xfId="0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166" fontId="13" fillId="0" borderId="13" xfId="1" applyNumberFormat="1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166" fontId="13" fillId="0" borderId="0" xfId="1" applyNumberFormat="1" applyFont="1" applyBorder="1" applyAlignment="1" applyProtection="1">
      <alignment horizontal="center" vertical="center"/>
    </xf>
    <xf numFmtId="166" fontId="13" fillId="0" borderId="0" xfId="1" applyNumberFormat="1" applyFont="1" applyBorder="1" applyAlignment="1" applyProtection="1">
      <alignment horizontal="center" vertical="center" wrapText="1" shrinkToFit="1"/>
    </xf>
    <xf numFmtId="0" fontId="14" fillId="0" borderId="0" xfId="0" applyFont="1"/>
    <xf numFmtId="0" fontId="5" fillId="0" borderId="17" xfId="0" applyFont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left"/>
    </xf>
    <xf numFmtId="0" fontId="21" fillId="0" borderId="0" xfId="0" applyFont="1"/>
    <xf numFmtId="165" fontId="13" fillId="0" borderId="6" xfId="1" applyNumberFormat="1" applyFont="1" applyBorder="1" applyAlignment="1" applyProtection="1">
      <alignment horizontal="center" vertical="center"/>
    </xf>
    <xf numFmtId="165" fontId="13" fillId="0" borderId="8" xfId="1" applyNumberFormat="1" applyFont="1" applyBorder="1" applyAlignment="1" applyProtection="1">
      <alignment horizontal="center" vertical="center"/>
    </xf>
    <xf numFmtId="165" fontId="13" fillId="0" borderId="10" xfId="1" applyNumberFormat="1" applyFont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13" fillId="0" borderId="19" xfId="0" applyFont="1" applyFill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165" fontId="13" fillId="0" borderId="19" xfId="1" applyNumberFormat="1" applyFont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22" fillId="0" borderId="0" xfId="0" applyFont="1"/>
    <xf numFmtId="0" fontId="0" fillId="2" borderId="2" xfId="0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0" fillId="0" borderId="0" xfId="0" quotePrefix="1"/>
    <xf numFmtId="0" fontId="0" fillId="0" borderId="0" xfId="0" applyAlignment="1">
      <alignment horizontal="right"/>
    </xf>
    <xf numFmtId="0" fontId="0" fillId="2" borderId="12" xfId="0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165" fontId="13" fillId="0" borderId="13" xfId="1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2" borderId="26" xfId="0" applyFill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0" fillId="2" borderId="28" xfId="0" applyFill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16" fillId="0" borderId="24" xfId="0" applyFont="1" applyBorder="1" applyAlignment="1" applyProtection="1">
      <alignment horizontal="center" vertical="center"/>
    </xf>
    <xf numFmtId="0" fontId="16" fillId="0" borderId="29" xfId="0" applyFont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5" fillId="0" borderId="30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15" fillId="0" borderId="34" xfId="0" applyFont="1" applyFill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15" fillId="0" borderId="37" xfId="0" applyFont="1" applyFill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2" borderId="39" xfId="0" applyFill="1" applyBorder="1" applyAlignment="1" applyProtection="1">
      <alignment horizontal="center" vertical="center"/>
    </xf>
    <xf numFmtId="0" fontId="13" fillId="0" borderId="35" xfId="0" applyFont="1" applyFill="1" applyBorder="1" applyAlignment="1" applyProtection="1">
      <alignment horizontal="center" vertical="center"/>
    </xf>
    <xf numFmtId="165" fontId="13" fillId="0" borderId="35" xfId="1" applyNumberFormat="1" applyFont="1" applyBorder="1" applyAlignment="1" applyProtection="1">
      <alignment horizontal="center" vertical="center"/>
    </xf>
    <xf numFmtId="0" fontId="13" fillId="0" borderId="40" xfId="0" applyFont="1" applyFill="1" applyBorder="1" applyAlignment="1" applyProtection="1">
      <alignment horizontal="center" vertical="center"/>
    </xf>
    <xf numFmtId="167" fontId="13" fillId="0" borderId="31" xfId="1" applyNumberFormat="1" applyFont="1" applyBorder="1" applyAlignment="1" applyProtection="1">
      <alignment horizontal="center" vertical="center"/>
    </xf>
    <xf numFmtId="167" fontId="13" fillId="0" borderId="33" xfId="1" applyNumberFormat="1" applyFont="1" applyBorder="1" applyAlignment="1" applyProtection="1">
      <alignment horizontal="center" vertical="center"/>
    </xf>
    <xf numFmtId="167" fontId="13" fillId="0" borderId="38" xfId="1" applyNumberFormat="1" applyFont="1" applyBorder="1" applyAlignment="1" applyProtection="1">
      <alignment horizontal="center" vertical="center"/>
    </xf>
    <xf numFmtId="167" fontId="13" fillId="0" borderId="41" xfId="1" applyNumberFormat="1" applyFont="1" applyBorder="1" applyAlignment="1" applyProtection="1">
      <alignment horizontal="center" vertical="center"/>
    </xf>
    <xf numFmtId="167" fontId="13" fillId="0" borderId="36" xfId="1" applyNumberFormat="1" applyFont="1" applyBorder="1" applyAlignment="1" applyProtection="1">
      <alignment horizontal="center" vertical="center"/>
    </xf>
    <xf numFmtId="167" fontId="13" fillId="0" borderId="42" xfId="1" applyNumberFormat="1" applyFont="1" applyBorder="1" applyAlignment="1" applyProtection="1">
      <alignment horizontal="center" vertical="center"/>
    </xf>
    <xf numFmtId="167" fontId="13" fillId="0" borderId="43" xfId="1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right" vertical="center"/>
    </xf>
    <xf numFmtId="165" fontId="13" fillId="0" borderId="44" xfId="1" applyNumberFormat="1" applyFont="1" applyBorder="1" applyAlignment="1" applyProtection="1">
      <alignment horizontal="center" vertical="center"/>
    </xf>
    <xf numFmtId="167" fontId="13" fillId="0" borderId="44" xfId="1" applyNumberFormat="1" applyFont="1" applyBorder="1" applyAlignment="1" applyProtection="1">
      <alignment horizontal="center" vertical="center"/>
    </xf>
    <xf numFmtId="0" fontId="14" fillId="0" borderId="0" xfId="0" quotePrefix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quotePrefix="1" applyFont="1"/>
    <xf numFmtId="0" fontId="0" fillId="0" borderId="60" xfId="0" applyBorder="1" applyAlignment="1">
      <alignment horizontal="center"/>
    </xf>
    <xf numFmtId="0" fontId="0" fillId="0" borderId="60" xfId="0" applyBorder="1"/>
    <xf numFmtId="0" fontId="24" fillId="5" borderId="0" xfId="0" applyFont="1" applyFill="1" applyBorder="1" applyAlignment="1">
      <alignment vertical="top" wrapText="1" indent="2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45" xfId="0" applyFont="1" applyFill="1" applyBorder="1" applyAlignment="1" applyProtection="1">
      <alignment horizontal="center" vertical="center"/>
    </xf>
    <xf numFmtId="0" fontId="3" fillId="4" borderId="46" xfId="0" applyFont="1" applyFill="1" applyBorder="1" applyAlignment="1" applyProtection="1">
      <alignment horizontal="center" vertical="center"/>
    </xf>
    <xf numFmtId="0" fontId="10" fillId="0" borderId="47" xfId="0" applyFont="1" applyBorder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7" fillId="4" borderId="0" xfId="2" applyFill="1" applyAlignment="1" applyProtection="1">
      <alignment horizontal="center"/>
    </xf>
    <xf numFmtId="0" fontId="14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0" fontId="3" fillId="3" borderId="48" xfId="0" applyFont="1" applyFill="1" applyBorder="1" applyAlignment="1" applyProtection="1">
      <alignment horizontal="center" vertical="center"/>
      <protection locked="0"/>
    </xf>
    <xf numFmtId="0" fontId="3" fillId="3" borderId="4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</xf>
    <xf numFmtId="0" fontId="3" fillId="2" borderId="51" xfId="0" applyFont="1" applyFill="1" applyBorder="1" applyAlignment="1" applyProtection="1">
      <alignment horizontal="center" vertical="center"/>
    </xf>
    <xf numFmtId="0" fontId="3" fillId="2" borderId="52" xfId="0" applyFont="1" applyFill="1" applyBorder="1" applyAlignment="1" applyProtection="1">
      <alignment horizontal="center" vertical="center"/>
    </xf>
    <xf numFmtId="0" fontId="3" fillId="2" borderId="53" xfId="0" applyFont="1" applyFill="1" applyBorder="1" applyAlignment="1" applyProtection="1">
      <alignment horizontal="center" vertical="center"/>
    </xf>
    <xf numFmtId="0" fontId="3" fillId="2" borderId="54" xfId="0" applyFont="1" applyFill="1" applyBorder="1" applyAlignment="1" applyProtection="1">
      <alignment horizontal="center" vertical="center"/>
    </xf>
    <xf numFmtId="0" fontId="3" fillId="2" borderId="55" xfId="0" applyFont="1" applyFill="1" applyBorder="1" applyAlignment="1" applyProtection="1">
      <alignment horizontal="center" vertical="center"/>
    </xf>
    <xf numFmtId="0" fontId="10" fillId="0" borderId="54" xfId="0" applyFont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48" xfId="0" applyFont="1" applyFill="1" applyBorder="1" applyAlignment="1" applyProtection="1">
      <alignment horizontal="center" vertical="center"/>
    </xf>
    <xf numFmtId="0" fontId="3" fillId="4" borderId="49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56" xfId="0" applyFont="1" applyBorder="1" applyAlignment="1" applyProtection="1">
      <alignment horizontal="center" vertical="center" wrapText="1"/>
    </xf>
    <xf numFmtId="0" fontId="1" fillId="0" borderId="57" xfId="0" applyFont="1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0" fontId="0" fillId="0" borderId="59" xfId="0" applyBorder="1" applyAlignment="1" applyProtection="1">
      <alignment horizontal="left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</cellXfs>
  <cellStyles count="3">
    <cellStyle name="Euro" xfId="1"/>
    <cellStyle name="Hipervínculo" xfId="2" builtinId="8"/>
    <cellStyle name="Normal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754577</xdr:colOff>
      <xdr:row>4</xdr:row>
      <xdr:rowOff>88963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8577" cy="723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fetm.es/downcircular.php?narchivo=046-1819_Anexo_2_Listado_Clubes_20182019.pdf" TargetMode="External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G56"/>
  <sheetViews>
    <sheetView tabSelected="1" zoomScale="90" zoomScaleNormal="90" workbookViewId="0">
      <selection activeCell="F4" sqref="F4"/>
    </sheetView>
  </sheetViews>
  <sheetFormatPr baseColWidth="10" defaultRowHeight="12.75" x14ac:dyDescent="0.2"/>
  <cols>
    <col min="9" max="9" width="5" customWidth="1"/>
  </cols>
  <sheetData>
    <row r="1" spans="1:7" s="1" customFormat="1" x14ac:dyDescent="0.2"/>
    <row r="2" spans="1:7" s="1" customFormat="1" x14ac:dyDescent="0.2"/>
    <row r="3" spans="1:7" s="1" customFormat="1" x14ac:dyDescent="0.2"/>
    <row r="4" spans="1:7" s="1" customFormat="1" x14ac:dyDescent="0.2"/>
    <row r="5" spans="1:7" s="1" customFormat="1" x14ac:dyDescent="0.2"/>
    <row r="6" spans="1:7" s="1" customFormat="1" ht="18.75" customHeight="1" x14ac:dyDescent="0.25">
      <c r="A6" s="108" t="s">
        <v>5404</v>
      </c>
      <c r="B6" s="108"/>
      <c r="C6" s="108"/>
      <c r="D6" s="108"/>
      <c r="E6" s="108"/>
      <c r="F6" s="108"/>
      <c r="G6" s="108"/>
    </row>
    <row r="7" spans="1:7" ht="9.75" customHeight="1" x14ac:dyDescent="0.25">
      <c r="A7" s="108"/>
      <c r="B7" s="108"/>
      <c r="C7" s="108"/>
      <c r="D7" s="108"/>
      <c r="E7" s="108"/>
      <c r="F7" s="108"/>
      <c r="G7" s="108"/>
    </row>
    <row r="8" spans="1:7" ht="16.5" x14ac:dyDescent="0.25">
      <c r="A8" s="108" t="s">
        <v>15</v>
      </c>
      <c r="B8" s="108"/>
      <c r="C8" s="108"/>
      <c r="D8" s="108"/>
      <c r="E8" s="108"/>
      <c r="F8" s="108"/>
      <c r="G8" s="108"/>
    </row>
    <row r="9" spans="1:7" ht="18" x14ac:dyDescent="0.25">
      <c r="A9" s="54" t="s">
        <v>1654</v>
      </c>
    </row>
    <row r="10" spans="1:7" ht="11.25" customHeight="1" x14ac:dyDescent="0.25">
      <c r="A10" s="54"/>
    </row>
    <row r="11" spans="1:7" s="36" customFormat="1" x14ac:dyDescent="0.2">
      <c r="A11" s="36" t="s">
        <v>1743</v>
      </c>
    </row>
    <row r="12" spans="1:7" x14ac:dyDescent="0.2">
      <c r="A12" s="33" t="s">
        <v>1744</v>
      </c>
    </row>
    <row r="13" spans="1:7" s="36" customFormat="1" x14ac:dyDescent="0.2">
      <c r="A13" s="36" t="s">
        <v>1656</v>
      </c>
    </row>
    <row r="15" spans="1:7" x14ac:dyDescent="0.2">
      <c r="A15" s="33" t="s">
        <v>1580</v>
      </c>
      <c r="C15" s="33" t="s">
        <v>1579</v>
      </c>
      <c r="E15" s="33" t="s">
        <v>1581</v>
      </c>
    </row>
    <row r="16" spans="1:7" x14ac:dyDescent="0.2">
      <c r="A16" s="33" t="s">
        <v>1575</v>
      </c>
      <c r="B16" s="33" t="s">
        <v>1577</v>
      </c>
      <c r="C16" s="33">
        <v>40</v>
      </c>
      <c r="D16" s="33" t="s">
        <v>1709</v>
      </c>
      <c r="E16" s="33" t="s">
        <v>29</v>
      </c>
      <c r="F16" s="33" t="s">
        <v>1583</v>
      </c>
    </row>
    <row r="17" spans="1:6" x14ac:dyDescent="0.2">
      <c r="A17" s="33" t="s">
        <v>1576</v>
      </c>
      <c r="B17" s="33" t="s">
        <v>1578</v>
      </c>
      <c r="C17" s="33">
        <v>50</v>
      </c>
      <c r="D17" s="33" t="s">
        <v>1710</v>
      </c>
      <c r="E17" s="33" t="s">
        <v>39</v>
      </c>
      <c r="F17" s="33" t="s">
        <v>1582</v>
      </c>
    </row>
    <row r="18" spans="1:6" x14ac:dyDescent="0.2">
      <c r="A18" s="33"/>
      <c r="B18" s="33"/>
      <c r="C18" s="33">
        <v>60</v>
      </c>
      <c r="D18" s="33" t="s">
        <v>1711</v>
      </c>
      <c r="E18" s="33" t="s">
        <v>1746</v>
      </c>
      <c r="F18" s="33" t="s">
        <v>1747</v>
      </c>
    </row>
    <row r="19" spans="1:6" x14ac:dyDescent="0.2">
      <c r="C19" s="33">
        <v>65</v>
      </c>
      <c r="D19" s="33" t="s">
        <v>1712</v>
      </c>
      <c r="E19" s="33"/>
      <c r="F19" s="33"/>
    </row>
    <row r="20" spans="1:6" x14ac:dyDescent="0.2">
      <c r="C20" s="58">
        <v>70</v>
      </c>
      <c r="D20" s="33" t="s">
        <v>1713</v>
      </c>
      <c r="E20" s="35"/>
      <c r="F20" s="33"/>
    </row>
    <row r="21" spans="1:6" x14ac:dyDescent="0.2">
      <c r="C21" s="58">
        <v>75</v>
      </c>
      <c r="D21" s="33" t="s">
        <v>1748</v>
      </c>
      <c r="E21" s="33"/>
      <c r="F21" s="33"/>
    </row>
    <row r="22" spans="1:6" x14ac:dyDescent="0.2">
      <c r="A22" s="36" t="s">
        <v>1755</v>
      </c>
    </row>
    <row r="23" spans="1:6" x14ac:dyDescent="0.2">
      <c r="A23" s="33" t="s">
        <v>1584</v>
      </c>
      <c r="B23" s="33" t="s">
        <v>1714</v>
      </c>
      <c r="C23" s="33" t="s">
        <v>1715</v>
      </c>
    </row>
    <row r="24" spans="1:6" x14ac:dyDescent="0.2">
      <c r="A24" s="33"/>
      <c r="B24" s="33"/>
      <c r="C24" s="33"/>
    </row>
    <row r="25" spans="1:6" x14ac:dyDescent="0.2">
      <c r="A25" s="38" t="s">
        <v>1756</v>
      </c>
    </row>
    <row r="27" spans="1:6" s="36" customFormat="1" x14ac:dyDescent="0.2">
      <c r="A27" s="36" t="s">
        <v>1587</v>
      </c>
    </row>
    <row r="28" spans="1:6" x14ac:dyDescent="0.2">
      <c r="A28" s="33"/>
      <c r="B28" s="33"/>
      <c r="C28" s="33"/>
    </row>
    <row r="29" spans="1:6" x14ac:dyDescent="0.2">
      <c r="A29" s="36" t="s">
        <v>1585</v>
      </c>
    </row>
    <row r="30" spans="1:6" x14ac:dyDescent="0.2">
      <c r="A30" s="33" t="s">
        <v>1586</v>
      </c>
    </row>
    <row r="32" spans="1:6" x14ac:dyDescent="0.2">
      <c r="A32" s="36" t="s">
        <v>1588</v>
      </c>
    </row>
    <row r="33" spans="1:4" x14ac:dyDescent="0.2">
      <c r="A33" s="33" t="s">
        <v>1586</v>
      </c>
    </row>
    <row r="34" spans="1:4" x14ac:dyDescent="0.2">
      <c r="A34" s="33" t="s">
        <v>1589</v>
      </c>
    </row>
    <row r="36" spans="1:4" s="36" customFormat="1" x14ac:dyDescent="0.2">
      <c r="A36" s="36" t="s">
        <v>1655</v>
      </c>
    </row>
    <row r="37" spans="1:4" x14ac:dyDescent="0.2">
      <c r="A37" s="38" t="s">
        <v>1653</v>
      </c>
    </row>
    <row r="38" spans="1:4" s="36" customFormat="1" x14ac:dyDescent="0.2">
      <c r="A38" s="36" t="s">
        <v>1657</v>
      </c>
    </row>
    <row r="39" spans="1:4" x14ac:dyDescent="0.2">
      <c r="A39" s="36" t="s">
        <v>5405</v>
      </c>
    </row>
    <row r="40" spans="1:4" x14ac:dyDescent="0.2">
      <c r="A40" s="33" t="s">
        <v>1584</v>
      </c>
      <c r="B40" s="33" t="s">
        <v>1757</v>
      </c>
      <c r="D40" s="33"/>
    </row>
    <row r="41" spans="1:4" x14ac:dyDescent="0.2">
      <c r="A41" s="33" t="s">
        <v>1590</v>
      </c>
      <c r="B41" s="33"/>
      <c r="D41" s="36" t="s">
        <v>5406</v>
      </c>
    </row>
    <row r="42" spans="1:4" x14ac:dyDescent="0.2">
      <c r="A42" s="33"/>
      <c r="B42" s="33"/>
      <c r="D42" s="36"/>
    </row>
    <row r="44" spans="1:4" s="36" customFormat="1" x14ac:dyDescent="0.2">
      <c r="A44" s="36" t="s">
        <v>5407</v>
      </c>
    </row>
    <row r="46" spans="1:4" s="36" customFormat="1" x14ac:dyDescent="0.2">
      <c r="A46" s="36" t="s">
        <v>5408</v>
      </c>
    </row>
    <row r="47" spans="1:4" x14ac:dyDescent="0.2">
      <c r="A47" s="37"/>
    </row>
    <row r="48" spans="1:4" x14ac:dyDescent="0.2">
      <c r="A48" s="36" t="s">
        <v>5409</v>
      </c>
      <c r="D48" s="103" t="s">
        <v>5410</v>
      </c>
    </row>
    <row r="50" spans="1:1" x14ac:dyDescent="0.2">
      <c r="A50" s="37" t="s">
        <v>5411</v>
      </c>
    </row>
    <row r="51" spans="1:1" x14ac:dyDescent="0.2">
      <c r="A51" t="s">
        <v>1658</v>
      </c>
    </row>
    <row r="52" spans="1:1" x14ac:dyDescent="0.2">
      <c r="A52" s="33"/>
    </row>
    <row r="53" spans="1:1" x14ac:dyDescent="0.2">
      <c r="A53" s="101" t="s">
        <v>5412</v>
      </c>
    </row>
    <row r="54" spans="1:1" s="35" customFormat="1" x14ac:dyDescent="0.2"/>
    <row r="55" spans="1:1" s="35" customFormat="1" x14ac:dyDescent="0.2"/>
    <row r="56" spans="1:1" s="35" customFormat="1" x14ac:dyDescent="0.2"/>
  </sheetData>
  <mergeCells count="3">
    <mergeCell ref="A6:G6"/>
    <mergeCell ref="A8:G8"/>
    <mergeCell ref="A7:G7"/>
  </mergeCells>
  <phoneticPr fontId="8" type="noConversion"/>
  <pageMargins left="0.35433070866141736" right="0.35433070866141736" top="0.19685039370078741" bottom="0.98425196850393704" header="0" footer="0"/>
  <pageSetup paperSize="9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43"/>
  <sheetViews>
    <sheetView topLeftCell="A100" workbookViewId="0">
      <selection activeCell="B130" sqref="B130"/>
    </sheetView>
  </sheetViews>
  <sheetFormatPr baseColWidth="10" defaultColWidth="2.140625" defaultRowHeight="12.75" x14ac:dyDescent="0.2"/>
  <cols>
    <col min="1" max="1" width="6" bestFit="1" customWidth="1"/>
    <col min="2" max="2" width="13.7109375" bestFit="1" customWidth="1"/>
    <col min="5" max="5" width="34.28515625" bestFit="1" customWidth="1"/>
    <col min="6" max="6" width="11" bestFit="1" customWidth="1"/>
    <col min="8" max="8" width="5" bestFit="1" customWidth="1"/>
    <col min="10" max="10" width="5" bestFit="1" customWidth="1"/>
  </cols>
  <sheetData>
    <row r="4" spans="1:10" x14ac:dyDescent="0.2">
      <c r="A4">
        <f>I40M!B$9</f>
        <v>0</v>
      </c>
      <c r="B4" t="str">
        <f>CONCATENATE(I40M!C9," ",PROPER(I40M!E9))</f>
        <v xml:space="preserve"> </v>
      </c>
      <c r="E4" t="str">
        <f>I40M!$A$3</f>
        <v>INDIVIDUAL 40 MASCULINO</v>
      </c>
      <c r="F4" t="e">
        <f>VLOOKUP(A4,licencias!A:J,7,0)</f>
        <v>#N/A</v>
      </c>
      <c r="H4" t="e">
        <f>VLOOKUP(A4,licencias!A:J,8,0)</f>
        <v>#N/A</v>
      </c>
      <c r="J4" t="e">
        <f>VLOOKUP(A4,licencias!A:J,9,0)</f>
        <v>#N/A</v>
      </c>
    </row>
    <row r="5" spans="1:10" x14ac:dyDescent="0.2">
      <c r="A5">
        <f>I40M!B$10</f>
        <v>0</v>
      </c>
      <c r="B5" t="str">
        <f>CONCATENATE(I40M!C10," ",PROPER(I40M!E10))</f>
        <v xml:space="preserve"> </v>
      </c>
      <c r="E5" t="str">
        <f>I40M!$A$3</f>
        <v>INDIVIDUAL 40 MASCULINO</v>
      </c>
      <c r="F5" t="e">
        <f>VLOOKUP(A5,licencias!A:J,7,0)</f>
        <v>#N/A</v>
      </c>
      <c r="H5" t="e">
        <f>VLOOKUP(A5,licencias!A:J,8,0)</f>
        <v>#N/A</v>
      </c>
      <c r="J5" t="e">
        <f>VLOOKUP(A5,licencias!A:J,9,0)</f>
        <v>#N/A</v>
      </c>
    </row>
    <row r="6" spans="1:10" x14ac:dyDescent="0.2">
      <c r="A6">
        <f>I40M!B$11</f>
        <v>0</v>
      </c>
      <c r="B6" t="str">
        <f>CONCATENATE(I40M!C11," ",PROPER(I40M!E11))</f>
        <v xml:space="preserve"> </v>
      </c>
      <c r="E6" t="str">
        <f>I40M!$A$3</f>
        <v>INDIVIDUAL 40 MASCULINO</v>
      </c>
      <c r="F6" t="e">
        <f>VLOOKUP(A6,licencias!A:J,7,0)</f>
        <v>#N/A</v>
      </c>
      <c r="H6" t="e">
        <f>VLOOKUP(A6,licencias!A:J,8,0)</f>
        <v>#N/A</v>
      </c>
      <c r="J6" t="e">
        <f>VLOOKUP(A6,licencias!A:J,9,0)</f>
        <v>#N/A</v>
      </c>
    </row>
    <row r="7" spans="1:10" x14ac:dyDescent="0.2">
      <c r="A7">
        <f>I40M!B$12</f>
        <v>0</v>
      </c>
      <c r="B7" t="str">
        <f>CONCATENATE(I40M!C12," ",PROPER(I40M!E12))</f>
        <v xml:space="preserve"> </v>
      </c>
      <c r="E7" t="str">
        <f>I40M!$A$3</f>
        <v>INDIVIDUAL 40 MASCULINO</v>
      </c>
      <c r="F7" t="e">
        <f>VLOOKUP(A7,licencias!A:J,7,0)</f>
        <v>#N/A</v>
      </c>
      <c r="H7" t="e">
        <f>VLOOKUP(A7,licencias!A:J,8,0)</f>
        <v>#N/A</v>
      </c>
      <c r="J7" t="e">
        <f>VLOOKUP(A7,licencias!A:J,9,0)</f>
        <v>#N/A</v>
      </c>
    </row>
    <row r="8" spans="1:10" x14ac:dyDescent="0.2">
      <c r="A8">
        <f>I40M!B$13</f>
        <v>0</v>
      </c>
      <c r="B8" t="str">
        <f>CONCATENATE(I40M!C13," ",PROPER(I40M!E13))</f>
        <v xml:space="preserve"> </v>
      </c>
      <c r="E8" t="str">
        <f>I40M!$A$3</f>
        <v>INDIVIDUAL 40 MASCULINO</v>
      </c>
      <c r="F8" t="e">
        <f>VLOOKUP(A8,licencias!A:J,7,0)</f>
        <v>#N/A</v>
      </c>
      <c r="H8" t="e">
        <f>VLOOKUP(A8,licencias!A:J,8,0)</f>
        <v>#N/A</v>
      </c>
      <c r="J8" t="e">
        <f>VLOOKUP(A8,licencias!A:J,9,0)</f>
        <v>#N/A</v>
      </c>
    </row>
    <row r="9" spans="1:10" x14ac:dyDescent="0.2">
      <c r="A9">
        <f>I40M!B$14</f>
        <v>0</v>
      </c>
      <c r="B9" t="str">
        <f>CONCATENATE(I40M!C14," ",PROPER(I40M!E14))</f>
        <v xml:space="preserve"> </v>
      </c>
      <c r="E9" t="str">
        <f>I40M!$A$3</f>
        <v>INDIVIDUAL 40 MASCULINO</v>
      </c>
      <c r="F9" t="e">
        <f>VLOOKUP(A9,licencias!A:J,7,0)</f>
        <v>#N/A</v>
      </c>
      <c r="H9" t="e">
        <f>VLOOKUP(A9,licencias!A:J,8,0)</f>
        <v>#N/A</v>
      </c>
      <c r="J9" t="e">
        <f>VLOOKUP(A9,licencias!A:J,9,0)</f>
        <v>#N/A</v>
      </c>
    </row>
    <row r="10" spans="1:10" x14ac:dyDescent="0.2">
      <c r="A10">
        <f>I40M!B$15</f>
        <v>0</v>
      </c>
      <c r="B10" t="str">
        <f>CONCATENATE(I40M!C15," ",PROPER(I40M!E15))</f>
        <v xml:space="preserve"> </v>
      </c>
      <c r="E10" t="str">
        <f>I40M!$A$3</f>
        <v>INDIVIDUAL 40 MASCULINO</v>
      </c>
      <c r="F10" t="e">
        <f>VLOOKUP(A10,licencias!A:J,7,0)</f>
        <v>#N/A</v>
      </c>
      <c r="H10" t="e">
        <f>VLOOKUP(A10,licencias!A:J,8,0)</f>
        <v>#N/A</v>
      </c>
      <c r="J10" t="e">
        <f>VLOOKUP(A10,licencias!A:J,9,0)</f>
        <v>#N/A</v>
      </c>
    </row>
    <row r="11" spans="1:10" x14ac:dyDescent="0.2">
      <c r="A11">
        <f>I40M!B$16</f>
        <v>0</v>
      </c>
      <c r="B11" t="str">
        <f>CONCATENATE(I40M!C16," ",PROPER(I40M!E16))</f>
        <v xml:space="preserve"> </v>
      </c>
      <c r="E11" t="str">
        <f>I40M!$A$3</f>
        <v>INDIVIDUAL 40 MASCULINO</v>
      </c>
      <c r="F11" t="e">
        <f>VLOOKUP(A11,licencias!A:J,7,0)</f>
        <v>#N/A</v>
      </c>
      <c r="H11" t="e">
        <f>VLOOKUP(A11,licencias!A:J,8,0)</f>
        <v>#N/A</v>
      </c>
      <c r="J11" t="e">
        <f>VLOOKUP(A11,licencias!A:J,9,0)</f>
        <v>#N/A</v>
      </c>
    </row>
    <row r="12" spans="1:10" x14ac:dyDescent="0.2">
      <c r="A12">
        <f>I40M!B$17</f>
        <v>0</v>
      </c>
      <c r="B12" t="str">
        <f>CONCATENATE(I40M!C17," ",PROPER(I40M!E17))</f>
        <v xml:space="preserve"> </v>
      </c>
      <c r="E12" t="str">
        <f>I40M!$A$3</f>
        <v>INDIVIDUAL 40 MASCULINO</v>
      </c>
      <c r="F12" t="e">
        <f>VLOOKUP(A12,licencias!A:J,7,0)</f>
        <v>#N/A</v>
      </c>
      <c r="H12" t="e">
        <f>VLOOKUP(A12,licencias!A:J,8,0)</f>
        <v>#N/A</v>
      </c>
      <c r="J12" t="e">
        <f>VLOOKUP(A12,licencias!A:J,9,0)</f>
        <v>#N/A</v>
      </c>
    </row>
    <row r="13" spans="1:10" x14ac:dyDescent="0.2">
      <c r="A13">
        <f>I40M!B$18</f>
        <v>0</v>
      </c>
      <c r="B13" t="str">
        <f>CONCATENATE(I40M!C18," ",PROPER(I40M!E18))</f>
        <v xml:space="preserve"> </v>
      </c>
      <c r="E13" t="str">
        <f>I40M!$A$3</f>
        <v>INDIVIDUAL 40 MASCULINO</v>
      </c>
      <c r="F13" t="e">
        <f>VLOOKUP(A13,licencias!A:J,7,0)</f>
        <v>#N/A</v>
      </c>
      <c r="H13" t="e">
        <f>VLOOKUP(A13,licencias!A:J,8,0)</f>
        <v>#N/A</v>
      </c>
      <c r="J13" t="e">
        <f>VLOOKUP(A13,licencias!A:J,9,0)</f>
        <v>#N/A</v>
      </c>
    </row>
    <row r="14" spans="1:10" x14ac:dyDescent="0.2">
      <c r="A14">
        <f>I40M!B$19</f>
        <v>0</v>
      </c>
      <c r="B14" t="str">
        <f>CONCATENATE(I40M!C19," ",PROPER(I40M!E19))</f>
        <v xml:space="preserve"> </v>
      </c>
      <c r="E14" t="str">
        <f>I40M!$A$3</f>
        <v>INDIVIDUAL 40 MASCULINO</v>
      </c>
      <c r="F14" t="e">
        <f>VLOOKUP(A14,licencias!A:J,7,0)</f>
        <v>#N/A</v>
      </c>
      <c r="H14" t="e">
        <f>VLOOKUP(A14,licencias!A:J,8,0)</f>
        <v>#N/A</v>
      </c>
      <c r="J14" t="e">
        <f>VLOOKUP(A14,licencias!A:J,9,0)</f>
        <v>#N/A</v>
      </c>
    </row>
    <row r="15" spans="1:10" x14ac:dyDescent="0.2">
      <c r="A15">
        <f>I40M!B$20</f>
        <v>0</v>
      </c>
      <c r="B15" t="str">
        <f>CONCATENATE(I40M!C20," ",PROPER(I40M!E20))</f>
        <v xml:space="preserve"> </v>
      </c>
      <c r="E15" t="str">
        <f>I40M!$A$3</f>
        <v>INDIVIDUAL 40 MASCULINO</v>
      </c>
      <c r="F15" t="e">
        <f>VLOOKUP(A15,licencias!A:J,7,0)</f>
        <v>#N/A</v>
      </c>
      <c r="H15" t="e">
        <f>VLOOKUP(A15,licencias!A:J,8,0)</f>
        <v>#N/A</v>
      </c>
      <c r="J15" t="e">
        <f>VLOOKUP(A15,licencias!A:J,9,0)</f>
        <v>#N/A</v>
      </c>
    </row>
    <row r="16" spans="1:10" x14ac:dyDescent="0.2">
      <c r="A16">
        <f>I40M!B$21</f>
        <v>0</v>
      </c>
      <c r="B16" t="str">
        <f>CONCATENATE(I40M!C21," ",PROPER(I40M!E21))</f>
        <v xml:space="preserve"> </v>
      </c>
      <c r="E16" t="str">
        <f>I40M!$A$3</f>
        <v>INDIVIDUAL 40 MASCULINO</v>
      </c>
      <c r="F16" t="e">
        <f>VLOOKUP(A16,licencias!A:J,7,0)</f>
        <v>#N/A</v>
      </c>
      <c r="H16" t="e">
        <f>VLOOKUP(A16,licencias!A:J,8,0)</f>
        <v>#N/A</v>
      </c>
      <c r="J16" t="e">
        <f>VLOOKUP(A16,licencias!A:J,9,0)</f>
        <v>#N/A</v>
      </c>
    </row>
    <row r="17" spans="1:10" x14ac:dyDescent="0.2">
      <c r="A17">
        <f>I40M!B$22</f>
        <v>0</v>
      </c>
      <c r="B17" t="str">
        <f>CONCATENATE(I40M!C22," ",PROPER(I40M!E22))</f>
        <v xml:space="preserve"> </v>
      </c>
      <c r="E17" t="str">
        <f>I40M!$A$3</f>
        <v>INDIVIDUAL 40 MASCULINO</v>
      </c>
      <c r="F17" t="e">
        <f>VLOOKUP(A17,licencias!A:J,7,0)</f>
        <v>#N/A</v>
      </c>
      <c r="H17" t="e">
        <f>VLOOKUP(A17,licencias!A:J,8,0)</f>
        <v>#N/A</v>
      </c>
      <c r="J17" t="e">
        <f>VLOOKUP(A17,licencias!A:J,9,0)</f>
        <v>#N/A</v>
      </c>
    </row>
    <row r="18" spans="1:10" x14ac:dyDescent="0.2">
      <c r="A18">
        <f>I40M!B$23</f>
        <v>0</v>
      </c>
      <c r="B18" t="str">
        <f>CONCATENATE(I40M!C23," ",PROPER(I40M!E23))</f>
        <v xml:space="preserve"> </v>
      </c>
      <c r="E18" t="str">
        <f>I40M!$A$3</f>
        <v>INDIVIDUAL 40 MASCULINO</v>
      </c>
      <c r="F18" t="e">
        <f>VLOOKUP(A18,licencias!A:J,7,0)</f>
        <v>#N/A</v>
      </c>
      <c r="H18" t="e">
        <f>VLOOKUP(A18,licencias!A:J,8,0)</f>
        <v>#N/A</v>
      </c>
      <c r="J18" t="e">
        <f>VLOOKUP(A18,licencias!A:J,9,0)</f>
        <v>#N/A</v>
      </c>
    </row>
    <row r="19" spans="1:10" x14ac:dyDescent="0.2">
      <c r="A19">
        <f>I40M!B$24</f>
        <v>0</v>
      </c>
      <c r="B19" t="str">
        <f>CONCATENATE(I40M!C24," ",PROPER(I40M!E24))</f>
        <v xml:space="preserve"> </v>
      </c>
      <c r="E19" t="str">
        <f>I40M!$A$3</f>
        <v>INDIVIDUAL 40 MASCULINO</v>
      </c>
      <c r="F19" t="e">
        <f>VLOOKUP(A19,licencias!A:J,7,0)</f>
        <v>#N/A</v>
      </c>
      <c r="H19" t="e">
        <f>VLOOKUP(A19,licencias!A:J,8,0)</f>
        <v>#N/A</v>
      </c>
      <c r="J19" t="e">
        <f>VLOOKUP(A19,licencias!A:J,9,0)</f>
        <v>#N/A</v>
      </c>
    </row>
    <row r="22" spans="1:10" x14ac:dyDescent="0.2">
      <c r="A22">
        <f>I40F!B$9</f>
        <v>0</v>
      </c>
      <c r="B22" t="str">
        <f>CONCATENATE(I40F!C9," ",PROPER(I40F!E9))</f>
        <v xml:space="preserve"> </v>
      </c>
      <c r="E22" t="str">
        <f>I40F!$A$3</f>
        <v>INDIVIDUAL VETERANO FEMENINO 40</v>
      </c>
      <c r="F22" t="e">
        <f>VLOOKUP(A22,licencias!A:J,7,0)</f>
        <v>#N/A</v>
      </c>
      <c r="H22" t="e">
        <f>VLOOKUP(A22,licencias!A:J,8,0)</f>
        <v>#N/A</v>
      </c>
      <c r="J22" t="e">
        <f>VLOOKUP(A22,licencias!A:J,9,0)</f>
        <v>#N/A</v>
      </c>
    </row>
    <row r="23" spans="1:10" x14ac:dyDescent="0.2">
      <c r="A23">
        <f>I40F!B$10</f>
        <v>0</v>
      </c>
      <c r="B23" t="str">
        <f>CONCATENATE(I40F!C10," ",PROPER(I40F!E10))</f>
        <v xml:space="preserve"> </v>
      </c>
      <c r="E23" t="str">
        <f>I40F!$A$3</f>
        <v>INDIVIDUAL VETERANO FEMENINO 40</v>
      </c>
      <c r="F23" t="e">
        <f>VLOOKUP(A23,licencias!A:J,7,0)</f>
        <v>#N/A</v>
      </c>
      <c r="H23" t="e">
        <f>VLOOKUP(A23,licencias!A:J,8,0)</f>
        <v>#N/A</v>
      </c>
      <c r="J23" t="e">
        <f>VLOOKUP(A23,licencias!A:J,9,0)</f>
        <v>#N/A</v>
      </c>
    </row>
    <row r="24" spans="1:10" x14ac:dyDescent="0.2">
      <c r="A24">
        <f>I40F!B$11</f>
        <v>0</v>
      </c>
      <c r="B24" t="str">
        <f>CONCATENATE(I40F!C11," ",PROPER(I40F!E11))</f>
        <v xml:space="preserve"> </v>
      </c>
      <c r="E24" t="str">
        <f>I40F!$A$3</f>
        <v>INDIVIDUAL VETERANO FEMENINO 40</v>
      </c>
      <c r="F24" t="e">
        <f>VLOOKUP(A24,licencias!A:J,7,0)</f>
        <v>#N/A</v>
      </c>
      <c r="H24" t="e">
        <f>VLOOKUP(A24,licencias!A:J,8,0)</f>
        <v>#N/A</v>
      </c>
      <c r="J24" t="e">
        <f>VLOOKUP(A24,licencias!A:J,9,0)</f>
        <v>#N/A</v>
      </c>
    </row>
    <row r="25" spans="1:10" x14ac:dyDescent="0.2">
      <c r="A25">
        <f>I40F!B$12</f>
        <v>0</v>
      </c>
      <c r="B25" t="str">
        <f>CONCATENATE(I40F!C12," ",PROPER(I40F!E12))</f>
        <v xml:space="preserve"> </v>
      </c>
      <c r="E25" t="str">
        <f>I40F!$A$3</f>
        <v>INDIVIDUAL VETERANO FEMENINO 40</v>
      </c>
      <c r="F25" t="e">
        <f>VLOOKUP(A25,licencias!A:J,7,0)</f>
        <v>#N/A</v>
      </c>
      <c r="H25" t="e">
        <f>VLOOKUP(A25,licencias!A:J,8,0)</f>
        <v>#N/A</v>
      </c>
      <c r="J25" t="e">
        <f>VLOOKUP(A25,licencias!A:J,9,0)</f>
        <v>#N/A</v>
      </c>
    </row>
    <row r="26" spans="1:10" x14ac:dyDescent="0.2">
      <c r="A26">
        <f>I40F!B$13</f>
        <v>0</v>
      </c>
      <c r="B26" t="str">
        <f>CONCATENATE(I40F!C13," ",PROPER(I40F!E13))</f>
        <v xml:space="preserve"> </v>
      </c>
      <c r="E26" t="str">
        <f>I40F!$A$3</f>
        <v>INDIVIDUAL VETERANO FEMENINO 40</v>
      </c>
      <c r="F26" t="e">
        <f>VLOOKUP(A26,licencias!A:J,7,0)</f>
        <v>#N/A</v>
      </c>
      <c r="H26" t="e">
        <f>VLOOKUP(A26,licencias!A:J,8,0)</f>
        <v>#N/A</v>
      </c>
      <c r="J26" t="e">
        <f>VLOOKUP(A26,licencias!A:J,9,0)</f>
        <v>#N/A</v>
      </c>
    </row>
    <row r="27" spans="1:10" x14ac:dyDescent="0.2">
      <c r="A27">
        <f>I40F!B$14</f>
        <v>0</v>
      </c>
      <c r="B27" t="str">
        <f>CONCATENATE(I40F!C14," ",PROPER(I40F!E14))</f>
        <v xml:space="preserve"> </v>
      </c>
      <c r="E27" t="str">
        <f>I40F!$A$3</f>
        <v>INDIVIDUAL VETERANO FEMENINO 40</v>
      </c>
      <c r="F27" t="e">
        <f>VLOOKUP(A27,licencias!A:J,7,0)</f>
        <v>#N/A</v>
      </c>
      <c r="H27" t="e">
        <f>VLOOKUP(A27,licencias!A:J,8,0)</f>
        <v>#N/A</v>
      </c>
      <c r="J27" t="e">
        <f>VLOOKUP(A27,licencias!A:J,9,0)</f>
        <v>#N/A</v>
      </c>
    </row>
    <row r="28" spans="1:10" x14ac:dyDescent="0.2">
      <c r="A28">
        <f>I40F!B$15</f>
        <v>0</v>
      </c>
      <c r="B28" t="str">
        <f>CONCATENATE(I40F!C15," ",PROPER(I40F!E15))</f>
        <v xml:space="preserve"> </v>
      </c>
      <c r="E28" t="str">
        <f>I40F!$A$3</f>
        <v>INDIVIDUAL VETERANO FEMENINO 40</v>
      </c>
      <c r="F28" t="e">
        <f>VLOOKUP(A28,licencias!A:J,7,0)</f>
        <v>#N/A</v>
      </c>
      <c r="H28" t="e">
        <f>VLOOKUP(A28,licencias!A:J,8,0)</f>
        <v>#N/A</v>
      </c>
      <c r="J28" t="e">
        <f>VLOOKUP(A28,licencias!A:J,9,0)</f>
        <v>#N/A</v>
      </c>
    </row>
    <row r="29" spans="1:10" x14ac:dyDescent="0.2">
      <c r="A29">
        <f>I40F!B$16</f>
        <v>0</v>
      </c>
      <c r="B29" t="str">
        <f>CONCATENATE(I40F!C16," ",PROPER(I40F!E16))</f>
        <v xml:space="preserve"> </v>
      </c>
      <c r="E29" t="str">
        <f>I40F!$A$3</f>
        <v>INDIVIDUAL VETERANO FEMENINO 40</v>
      </c>
      <c r="F29" t="e">
        <f>VLOOKUP(A29,licencias!A:J,7,0)</f>
        <v>#N/A</v>
      </c>
      <c r="H29" t="e">
        <f>VLOOKUP(A29,licencias!A:J,8,0)</f>
        <v>#N/A</v>
      </c>
      <c r="J29" t="e">
        <f>VLOOKUP(A29,licencias!A:J,9,0)</f>
        <v>#N/A</v>
      </c>
    </row>
    <row r="30" spans="1:10" x14ac:dyDescent="0.2">
      <c r="A30">
        <f>I40F!B$17</f>
        <v>0</v>
      </c>
      <c r="B30" t="str">
        <f>CONCATENATE(I40F!C17," ",PROPER(I40F!E17))</f>
        <v xml:space="preserve"> </v>
      </c>
      <c r="E30" t="str">
        <f>I40F!$A$3</f>
        <v>INDIVIDUAL VETERANO FEMENINO 40</v>
      </c>
      <c r="F30" t="e">
        <f>VLOOKUP(A30,licencias!A:J,7,0)</f>
        <v>#N/A</v>
      </c>
      <c r="H30" t="e">
        <f>VLOOKUP(A30,licencias!A:J,8,0)</f>
        <v>#N/A</v>
      </c>
      <c r="J30" t="e">
        <f>VLOOKUP(A30,licencias!A:J,9,0)</f>
        <v>#N/A</v>
      </c>
    </row>
    <row r="31" spans="1:10" x14ac:dyDescent="0.2">
      <c r="A31">
        <f>I40F!B$18</f>
        <v>0</v>
      </c>
      <c r="B31" t="str">
        <f>CONCATENATE(I40F!C18," ",PROPER(I40F!E18))</f>
        <v xml:space="preserve"> </v>
      </c>
      <c r="E31" t="str">
        <f>I40F!$A$3</f>
        <v>INDIVIDUAL VETERANO FEMENINO 40</v>
      </c>
      <c r="F31" t="e">
        <f>VLOOKUP(A31,licencias!A:J,7,0)</f>
        <v>#N/A</v>
      </c>
      <c r="H31" t="e">
        <f>VLOOKUP(A31,licencias!A:J,8,0)</f>
        <v>#N/A</v>
      </c>
      <c r="J31" t="e">
        <f>VLOOKUP(A31,licencias!A:J,9,0)</f>
        <v>#N/A</v>
      </c>
    </row>
    <row r="32" spans="1:10" x14ac:dyDescent="0.2">
      <c r="A32">
        <f>I40F!B$19</f>
        <v>0</v>
      </c>
      <c r="B32" t="str">
        <f>CONCATENATE(I40F!C19," ",PROPER(I40F!E19))</f>
        <v xml:space="preserve"> </v>
      </c>
      <c r="E32" t="str">
        <f>I40F!$A$3</f>
        <v>INDIVIDUAL VETERANO FEMENINO 40</v>
      </c>
      <c r="F32" t="e">
        <f>VLOOKUP(A32,licencias!A:J,7,0)</f>
        <v>#N/A</v>
      </c>
      <c r="H32" t="e">
        <f>VLOOKUP(A32,licencias!A:J,8,0)</f>
        <v>#N/A</v>
      </c>
      <c r="J32" t="e">
        <f>VLOOKUP(A32,licencias!A:J,9,0)</f>
        <v>#N/A</v>
      </c>
    </row>
    <row r="33" spans="1:10" x14ac:dyDescent="0.2">
      <c r="A33">
        <f>I40F!B$20</f>
        <v>0</v>
      </c>
      <c r="B33" t="str">
        <f>CONCATENATE(I40F!C20," ",PROPER(I40F!E20))</f>
        <v xml:space="preserve"> </v>
      </c>
      <c r="E33" t="str">
        <f>I40F!$A$3</f>
        <v>INDIVIDUAL VETERANO FEMENINO 40</v>
      </c>
      <c r="F33" t="e">
        <f>VLOOKUP(A33,licencias!A:J,7,0)</f>
        <v>#N/A</v>
      </c>
      <c r="H33" t="e">
        <f>VLOOKUP(A33,licencias!A:J,8,0)</f>
        <v>#N/A</v>
      </c>
      <c r="J33" t="e">
        <f>VLOOKUP(A33,licencias!A:J,9,0)</f>
        <v>#N/A</v>
      </c>
    </row>
    <row r="34" spans="1:10" x14ac:dyDescent="0.2">
      <c r="A34">
        <f>I40F!B$21</f>
        <v>0</v>
      </c>
      <c r="B34" t="str">
        <f>CONCATENATE(I40F!C21," ",PROPER(I40F!E21))</f>
        <v xml:space="preserve"> </v>
      </c>
      <c r="E34" t="str">
        <f>I40F!$A$3</f>
        <v>INDIVIDUAL VETERANO FEMENINO 40</v>
      </c>
      <c r="F34" t="e">
        <f>VLOOKUP(A34,licencias!A:J,7,0)</f>
        <v>#N/A</v>
      </c>
      <c r="H34" t="e">
        <f>VLOOKUP(A34,licencias!A:J,8,0)</f>
        <v>#N/A</v>
      </c>
      <c r="J34" t="e">
        <f>VLOOKUP(A34,licencias!A:J,9,0)</f>
        <v>#N/A</v>
      </c>
    </row>
    <row r="35" spans="1:10" x14ac:dyDescent="0.2">
      <c r="A35">
        <f>I40F!B$22</f>
        <v>0</v>
      </c>
      <c r="B35" t="str">
        <f>CONCATENATE(I40F!C22," ",PROPER(I40F!E22))</f>
        <v xml:space="preserve"> </v>
      </c>
      <c r="E35" t="str">
        <f>I40F!$A$3</f>
        <v>INDIVIDUAL VETERANO FEMENINO 40</v>
      </c>
      <c r="F35" t="e">
        <f>VLOOKUP(A35,licencias!A:J,7,0)</f>
        <v>#N/A</v>
      </c>
      <c r="H35" t="e">
        <f>VLOOKUP(A35,licencias!A:J,8,0)</f>
        <v>#N/A</v>
      </c>
      <c r="J35" t="e">
        <f>VLOOKUP(A35,licencias!A:J,9,0)</f>
        <v>#N/A</v>
      </c>
    </row>
    <row r="36" spans="1:10" x14ac:dyDescent="0.2">
      <c r="A36">
        <f>I40F!B$23</f>
        <v>0</v>
      </c>
      <c r="B36" t="str">
        <f>CONCATENATE(I40F!C23," ",PROPER(I40F!E23))</f>
        <v xml:space="preserve"> </v>
      </c>
      <c r="E36" t="str">
        <f>I40F!$A$3</f>
        <v>INDIVIDUAL VETERANO FEMENINO 40</v>
      </c>
      <c r="F36" t="e">
        <f>VLOOKUP(A36,licencias!A:J,7,0)</f>
        <v>#N/A</v>
      </c>
      <c r="H36" t="e">
        <f>VLOOKUP(A36,licencias!A:J,8,0)</f>
        <v>#N/A</v>
      </c>
      <c r="J36" t="e">
        <f>VLOOKUP(A36,licencias!A:J,9,0)</f>
        <v>#N/A</v>
      </c>
    </row>
    <row r="37" spans="1:10" x14ac:dyDescent="0.2">
      <c r="A37">
        <f>I40F!B$24</f>
        <v>0</v>
      </c>
      <c r="B37" t="str">
        <f>CONCATENATE(I40F!C24," ",PROPER(I40F!E24))</f>
        <v xml:space="preserve"> </v>
      </c>
      <c r="E37" t="str">
        <f>I40F!$A$3</f>
        <v>INDIVIDUAL VETERANO FEMENINO 40</v>
      </c>
      <c r="F37" t="e">
        <f>VLOOKUP(A37,licencias!A:J,7,0)</f>
        <v>#N/A</v>
      </c>
      <c r="H37" t="e">
        <f>VLOOKUP(A37,licencias!A:J,8,0)</f>
        <v>#N/A</v>
      </c>
      <c r="J37" t="e">
        <f>VLOOKUP(A37,licencias!A:J,9,0)</f>
        <v>#N/A</v>
      </c>
    </row>
    <row r="40" spans="1:10" x14ac:dyDescent="0.2">
      <c r="A40">
        <f>I50M!B$9</f>
        <v>0</v>
      </c>
      <c r="B40" t="str">
        <f>CONCATENATE(I50M!C9," ",PROPER(I50M!E9))</f>
        <v xml:space="preserve"> </v>
      </c>
      <c r="E40" t="str">
        <f>I50M!$A$3</f>
        <v>INDIVIDUAL 50 MASCULINO</v>
      </c>
      <c r="F40" t="e">
        <f>VLOOKUP(A40,licencias!A:J,7,0)</f>
        <v>#N/A</v>
      </c>
      <c r="H40" t="e">
        <f>VLOOKUP(A40,licencias!A:J,8,0)</f>
        <v>#N/A</v>
      </c>
      <c r="J40" t="e">
        <f>VLOOKUP(A40,licencias!A:J,9,0)</f>
        <v>#N/A</v>
      </c>
    </row>
    <row r="41" spans="1:10" x14ac:dyDescent="0.2">
      <c r="A41">
        <f>I50M!B$10</f>
        <v>0</v>
      </c>
      <c r="B41" t="str">
        <f>CONCATENATE(I50M!C10," ",PROPER(I50M!E10))</f>
        <v xml:space="preserve"> </v>
      </c>
      <c r="E41" t="str">
        <f>I50M!$A$3</f>
        <v>INDIVIDUAL 50 MASCULINO</v>
      </c>
      <c r="F41" t="e">
        <f>VLOOKUP(A41,licencias!A:J,7,0)</f>
        <v>#N/A</v>
      </c>
      <c r="H41" t="e">
        <f>VLOOKUP(A41,licencias!A:J,8,0)</f>
        <v>#N/A</v>
      </c>
      <c r="J41" t="e">
        <f>VLOOKUP(A41,licencias!A:J,9,0)</f>
        <v>#N/A</v>
      </c>
    </row>
    <row r="42" spans="1:10" x14ac:dyDescent="0.2">
      <c r="A42">
        <f>I50M!B$11</f>
        <v>0</v>
      </c>
      <c r="B42" t="str">
        <f>CONCATENATE(I50M!C11," ",PROPER(I50M!E11))</f>
        <v xml:space="preserve"> </v>
      </c>
      <c r="E42" t="str">
        <f>I50M!$A$3</f>
        <v>INDIVIDUAL 50 MASCULINO</v>
      </c>
      <c r="F42" t="e">
        <f>VLOOKUP(A42,licencias!A:J,7,0)</f>
        <v>#N/A</v>
      </c>
      <c r="H42" t="e">
        <f>VLOOKUP(A42,licencias!A:J,8,0)</f>
        <v>#N/A</v>
      </c>
      <c r="J42" t="e">
        <f>VLOOKUP(A42,licencias!A:J,9,0)</f>
        <v>#N/A</v>
      </c>
    </row>
    <row r="43" spans="1:10" x14ac:dyDescent="0.2">
      <c r="A43">
        <f>I50M!B$12</f>
        <v>0</v>
      </c>
      <c r="B43" t="str">
        <f>CONCATENATE(I50M!C12," ",PROPER(I50M!E12))</f>
        <v xml:space="preserve"> </v>
      </c>
      <c r="E43" t="str">
        <f>I50M!$A$3</f>
        <v>INDIVIDUAL 50 MASCULINO</v>
      </c>
      <c r="F43" t="e">
        <f>VLOOKUP(A43,licencias!A:J,7,0)</f>
        <v>#N/A</v>
      </c>
      <c r="H43" t="e">
        <f>VLOOKUP(A43,licencias!A:J,8,0)</f>
        <v>#N/A</v>
      </c>
      <c r="J43" t="e">
        <f>VLOOKUP(A43,licencias!A:J,9,0)</f>
        <v>#N/A</v>
      </c>
    </row>
    <row r="44" spans="1:10" x14ac:dyDescent="0.2">
      <c r="A44">
        <f>I50M!B$13</f>
        <v>0</v>
      </c>
      <c r="B44" t="str">
        <f>CONCATENATE(I50M!C13," ",PROPER(I50M!E13))</f>
        <v xml:space="preserve"> </v>
      </c>
      <c r="E44" t="str">
        <f>I50M!$A$3</f>
        <v>INDIVIDUAL 50 MASCULINO</v>
      </c>
      <c r="F44" t="e">
        <f>VLOOKUP(A44,licencias!A:J,7,0)</f>
        <v>#N/A</v>
      </c>
      <c r="H44" t="e">
        <f>VLOOKUP(A44,licencias!A:J,8,0)</f>
        <v>#N/A</v>
      </c>
      <c r="J44" t="e">
        <f>VLOOKUP(A44,licencias!A:J,9,0)</f>
        <v>#N/A</v>
      </c>
    </row>
    <row r="45" spans="1:10" x14ac:dyDescent="0.2">
      <c r="A45">
        <f>I50M!B$14</f>
        <v>0</v>
      </c>
      <c r="B45" t="str">
        <f>CONCATENATE(I50M!C14," ",PROPER(I50M!E14))</f>
        <v xml:space="preserve"> </v>
      </c>
      <c r="E45" t="str">
        <f>I50M!$A$3</f>
        <v>INDIVIDUAL 50 MASCULINO</v>
      </c>
      <c r="F45" t="e">
        <f>VLOOKUP(A45,licencias!A:J,7,0)</f>
        <v>#N/A</v>
      </c>
      <c r="H45" t="e">
        <f>VLOOKUP(A45,licencias!A:J,8,0)</f>
        <v>#N/A</v>
      </c>
      <c r="J45" t="e">
        <f>VLOOKUP(A45,licencias!A:J,9,0)</f>
        <v>#N/A</v>
      </c>
    </row>
    <row r="46" spans="1:10" x14ac:dyDescent="0.2">
      <c r="A46">
        <f>I50M!B$15</f>
        <v>0</v>
      </c>
      <c r="B46" t="str">
        <f>CONCATENATE(I50M!C15," ",PROPER(I50M!E15))</f>
        <v xml:space="preserve"> </v>
      </c>
      <c r="E46" t="str">
        <f>I50M!$A$3</f>
        <v>INDIVIDUAL 50 MASCULINO</v>
      </c>
      <c r="F46" t="e">
        <f>VLOOKUP(A46,licencias!A:J,7,0)</f>
        <v>#N/A</v>
      </c>
      <c r="H46" t="e">
        <f>VLOOKUP(A46,licencias!A:J,8,0)</f>
        <v>#N/A</v>
      </c>
      <c r="J46" t="e">
        <f>VLOOKUP(A46,licencias!A:J,9,0)</f>
        <v>#N/A</v>
      </c>
    </row>
    <row r="47" spans="1:10" x14ac:dyDescent="0.2">
      <c r="A47">
        <f>I50M!B$16</f>
        <v>0</v>
      </c>
      <c r="B47" t="str">
        <f>CONCATENATE(I50M!C16," ",PROPER(I50M!E16))</f>
        <v xml:space="preserve"> </v>
      </c>
      <c r="E47" t="str">
        <f>I50M!$A$3</f>
        <v>INDIVIDUAL 50 MASCULINO</v>
      </c>
      <c r="F47" t="e">
        <f>VLOOKUP(A47,licencias!A:J,7,0)</f>
        <v>#N/A</v>
      </c>
      <c r="H47" t="e">
        <f>VLOOKUP(A47,licencias!A:J,8,0)</f>
        <v>#N/A</v>
      </c>
      <c r="J47" t="e">
        <f>VLOOKUP(A47,licencias!A:J,9,0)</f>
        <v>#N/A</v>
      </c>
    </row>
    <row r="48" spans="1:10" x14ac:dyDescent="0.2">
      <c r="A48">
        <f>I50M!B$17</f>
        <v>0</v>
      </c>
      <c r="B48" t="str">
        <f>CONCATENATE(I50M!C17," ",PROPER(I50M!E17))</f>
        <v xml:space="preserve"> </v>
      </c>
      <c r="E48" t="str">
        <f>I50M!$A$3</f>
        <v>INDIVIDUAL 50 MASCULINO</v>
      </c>
      <c r="F48" t="e">
        <f>VLOOKUP(A48,licencias!A:J,7,0)</f>
        <v>#N/A</v>
      </c>
      <c r="H48" t="e">
        <f>VLOOKUP(A48,licencias!A:J,8,0)</f>
        <v>#N/A</v>
      </c>
      <c r="J48" t="e">
        <f>VLOOKUP(A48,licencias!A:J,9,0)</f>
        <v>#N/A</v>
      </c>
    </row>
    <row r="49" spans="1:10" x14ac:dyDescent="0.2">
      <c r="A49">
        <f>I50M!B$18</f>
        <v>0</v>
      </c>
      <c r="B49" t="str">
        <f>CONCATENATE(I50M!C18," ",PROPER(I50M!E18))</f>
        <v xml:space="preserve"> </v>
      </c>
      <c r="E49" t="str">
        <f>I50M!$A$3</f>
        <v>INDIVIDUAL 50 MASCULINO</v>
      </c>
      <c r="F49" t="e">
        <f>VLOOKUP(A49,licencias!A:J,7,0)</f>
        <v>#N/A</v>
      </c>
      <c r="H49" t="e">
        <f>VLOOKUP(A49,licencias!A:J,8,0)</f>
        <v>#N/A</v>
      </c>
      <c r="J49" t="e">
        <f>VLOOKUP(A49,licencias!A:J,9,0)</f>
        <v>#N/A</v>
      </c>
    </row>
    <row r="50" spans="1:10" x14ac:dyDescent="0.2">
      <c r="A50">
        <f>I50M!B$19</f>
        <v>0</v>
      </c>
      <c r="B50" t="str">
        <f>CONCATENATE(I50M!C19," ",PROPER(I50M!E19))</f>
        <v xml:space="preserve"> </v>
      </c>
      <c r="E50" t="str">
        <f>I50M!$A$3</f>
        <v>INDIVIDUAL 50 MASCULINO</v>
      </c>
      <c r="F50" t="e">
        <f>VLOOKUP(A50,licencias!A:J,7,0)</f>
        <v>#N/A</v>
      </c>
      <c r="H50" t="e">
        <f>VLOOKUP(A50,licencias!A:J,8,0)</f>
        <v>#N/A</v>
      </c>
      <c r="J50" t="e">
        <f>VLOOKUP(A50,licencias!A:J,9,0)</f>
        <v>#N/A</v>
      </c>
    </row>
    <row r="51" spans="1:10" x14ac:dyDescent="0.2">
      <c r="A51">
        <f>I50M!B$20</f>
        <v>0</v>
      </c>
      <c r="B51" t="str">
        <f>CONCATENATE(I50M!C20," ",PROPER(I50M!E20))</f>
        <v xml:space="preserve"> </v>
      </c>
      <c r="E51" t="str">
        <f>I50M!$A$3</f>
        <v>INDIVIDUAL 50 MASCULINO</v>
      </c>
      <c r="F51" t="e">
        <f>VLOOKUP(A51,licencias!A:J,7,0)</f>
        <v>#N/A</v>
      </c>
      <c r="H51" t="e">
        <f>VLOOKUP(A51,licencias!A:J,8,0)</f>
        <v>#N/A</v>
      </c>
      <c r="J51" t="e">
        <f>VLOOKUP(A51,licencias!A:J,9,0)</f>
        <v>#N/A</v>
      </c>
    </row>
    <row r="52" spans="1:10" x14ac:dyDescent="0.2">
      <c r="A52">
        <f>I50M!B$21</f>
        <v>0</v>
      </c>
      <c r="B52" t="str">
        <f>CONCATENATE(I50M!C21," ",PROPER(I50M!E21))</f>
        <v xml:space="preserve"> </v>
      </c>
      <c r="E52" t="str">
        <f>I50M!$A$3</f>
        <v>INDIVIDUAL 50 MASCULINO</v>
      </c>
      <c r="F52" t="e">
        <f>VLOOKUP(A52,licencias!A:J,7,0)</f>
        <v>#N/A</v>
      </c>
      <c r="H52" t="e">
        <f>VLOOKUP(A52,licencias!A:J,8,0)</f>
        <v>#N/A</v>
      </c>
      <c r="J52" t="e">
        <f>VLOOKUP(A52,licencias!A:J,9,0)</f>
        <v>#N/A</v>
      </c>
    </row>
    <row r="53" spans="1:10" x14ac:dyDescent="0.2">
      <c r="A53">
        <f>I50M!B$22</f>
        <v>0</v>
      </c>
      <c r="B53" t="str">
        <f>CONCATENATE(I50M!C22," ",PROPER(I50M!E22))</f>
        <v xml:space="preserve"> </v>
      </c>
      <c r="E53" t="str">
        <f>I50M!$A$3</f>
        <v>INDIVIDUAL 50 MASCULINO</v>
      </c>
      <c r="F53" t="e">
        <f>VLOOKUP(A53,licencias!A:J,7,0)</f>
        <v>#N/A</v>
      </c>
      <c r="H53" t="e">
        <f>VLOOKUP(A53,licencias!A:J,8,0)</f>
        <v>#N/A</v>
      </c>
      <c r="J53" t="e">
        <f>VLOOKUP(A53,licencias!A:J,9,0)</f>
        <v>#N/A</v>
      </c>
    </row>
    <row r="54" spans="1:10" x14ac:dyDescent="0.2">
      <c r="A54">
        <f>I50M!B$23</f>
        <v>0</v>
      </c>
      <c r="B54" t="str">
        <f>CONCATENATE(I50M!C23," ",PROPER(I50M!E23))</f>
        <v xml:space="preserve"> </v>
      </c>
      <c r="E54" t="str">
        <f>I50M!$A$3</f>
        <v>INDIVIDUAL 50 MASCULINO</v>
      </c>
      <c r="F54" t="e">
        <f>VLOOKUP(A54,licencias!A:J,7,0)</f>
        <v>#N/A</v>
      </c>
      <c r="H54" t="e">
        <f>VLOOKUP(A54,licencias!A:J,8,0)</f>
        <v>#N/A</v>
      </c>
      <c r="J54" t="e">
        <f>VLOOKUP(A54,licencias!A:J,9,0)</f>
        <v>#N/A</v>
      </c>
    </row>
    <row r="55" spans="1:10" x14ac:dyDescent="0.2">
      <c r="A55">
        <f>I50M!B$24</f>
        <v>0</v>
      </c>
      <c r="B55" t="str">
        <f>CONCATENATE(I50M!C24," ",PROPER(I50M!E24))</f>
        <v xml:space="preserve"> </v>
      </c>
      <c r="E55" t="str">
        <f>I50M!$A$3</f>
        <v>INDIVIDUAL 50 MASCULINO</v>
      </c>
      <c r="F55" t="e">
        <f>VLOOKUP(A55,licencias!A:J,7,0)</f>
        <v>#N/A</v>
      </c>
      <c r="H55" t="e">
        <f>VLOOKUP(A55,licencias!A:J,8,0)</f>
        <v>#N/A</v>
      </c>
      <c r="J55" t="e">
        <f>VLOOKUP(A55,licencias!A:J,9,0)</f>
        <v>#N/A</v>
      </c>
    </row>
    <row r="58" spans="1:10" x14ac:dyDescent="0.2">
      <c r="A58">
        <f>I60M!B$9</f>
        <v>0</v>
      </c>
      <c r="B58" t="str">
        <f>CONCATENATE(I60M!C9," ",PROPER(I60M!E9))</f>
        <v xml:space="preserve"> </v>
      </c>
      <c r="E58" t="str">
        <f>I60M!$A$3</f>
        <v>INDIVIDUAL 60 MASCULINO</v>
      </c>
      <c r="F58" t="e">
        <f>VLOOKUP(A58,licencias!A:J,7,0)</f>
        <v>#N/A</v>
      </c>
      <c r="H58" t="e">
        <f>VLOOKUP(A58,licencias!A:J,8,0)</f>
        <v>#N/A</v>
      </c>
      <c r="J58" t="e">
        <f>VLOOKUP(A58,licencias!A:J,9,0)</f>
        <v>#N/A</v>
      </c>
    </row>
    <row r="59" spans="1:10" x14ac:dyDescent="0.2">
      <c r="A59">
        <f>I60M!B$10</f>
        <v>0</v>
      </c>
      <c r="B59" t="str">
        <f>CONCATENATE(I60M!C10," ",PROPER(I60M!E10))</f>
        <v xml:space="preserve"> </v>
      </c>
      <c r="E59" t="str">
        <f>I60M!$A$3</f>
        <v>INDIVIDUAL 60 MASCULINO</v>
      </c>
      <c r="F59" t="e">
        <f>VLOOKUP(A59,licencias!A:J,7,0)</f>
        <v>#N/A</v>
      </c>
      <c r="H59" t="e">
        <f>VLOOKUP(A59,licencias!A:J,8,0)</f>
        <v>#N/A</v>
      </c>
      <c r="J59" t="e">
        <f>VLOOKUP(A59,licencias!A:J,9,0)</f>
        <v>#N/A</v>
      </c>
    </row>
    <row r="60" spans="1:10" x14ac:dyDescent="0.2">
      <c r="A60">
        <f>I60M!B$11</f>
        <v>0</v>
      </c>
      <c r="B60" t="str">
        <f>CONCATENATE(I60M!C11," ",PROPER(I60M!E11))</f>
        <v xml:space="preserve"> </v>
      </c>
      <c r="E60" t="str">
        <f>I60M!$A$3</f>
        <v>INDIVIDUAL 60 MASCULINO</v>
      </c>
      <c r="F60" t="e">
        <f>VLOOKUP(A60,licencias!A:J,7,0)</f>
        <v>#N/A</v>
      </c>
      <c r="H60" t="e">
        <f>VLOOKUP(A60,licencias!A:J,8,0)</f>
        <v>#N/A</v>
      </c>
      <c r="J60" t="e">
        <f>VLOOKUP(A60,licencias!A:J,9,0)</f>
        <v>#N/A</v>
      </c>
    </row>
    <row r="61" spans="1:10" x14ac:dyDescent="0.2">
      <c r="A61">
        <f>I60M!B$12</f>
        <v>0</v>
      </c>
      <c r="B61" t="str">
        <f>CONCATENATE(I60M!C12," ",PROPER(I60M!E12))</f>
        <v xml:space="preserve"> </v>
      </c>
      <c r="E61" t="str">
        <f>I60M!$A$3</f>
        <v>INDIVIDUAL 60 MASCULINO</v>
      </c>
      <c r="F61" t="e">
        <f>VLOOKUP(A61,licencias!A:J,7,0)</f>
        <v>#N/A</v>
      </c>
      <c r="H61" t="e">
        <f>VLOOKUP(A61,licencias!A:J,8,0)</f>
        <v>#N/A</v>
      </c>
      <c r="J61" t="e">
        <f>VLOOKUP(A61,licencias!A:J,9,0)</f>
        <v>#N/A</v>
      </c>
    </row>
    <row r="62" spans="1:10" x14ac:dyDescent="0.2">
      <c r="A62">
        <f>I60M!B$13</f>
        <v>0</v>
      </c>
      <c r="B62" t="str">
        <f>CONCATENATE(I60M!C13," ",PROPER(I60M!E13))</f>
        <v xml:space="preserve"> </v>
      </c>
      <c r="E62" t="str">
        <f>I60M!$A$3</f>
        <v>INDIVIDUAL 60 MASCULINO</v>
      </c>
      <c r="F62" t="e">
        <f>VLOOKUP(A62,licencias!A:J,7,0)</f>
        <v>#N/A</v>
      </c>
      <c r="H62" t="e">
        <f>VLOOKUP(A62,licencias!A:J,8,0)</f>
        <v>#N/A</v>
      </c>
      <c r="J62" t="e">
        <f>VLOOKUP(A62,licencias!A:J,9,0)</f>
        <v>#N/A</v>
      </c>
    </row>
    <row r="63" spans="1:10" x14ac:dyDescent="0.2">
      <c r="A63">
        <f>I60M!B$14</f>
        <v>0</v>
      </c>
      <c r="B63" t="str">
        <f>CONCATENATE(I60M!C14," ",PROPER(I60M!E14))</f>
        <v xml:space="preserve"> </v>
      </c>
      <c r="E63" t="str">
        <f>I60M!$A$3</f>
        <v>INDIVIDUAL 60 MASCULINO</v>
      </c>
      <c r="F63" t="e">
        <f>VLOOKUP(A63,licencias!A:J,7,0)</f>
        <v>#N/A</v>
      </c>
      <c r="H63" t="e">
        <f>VLOOKUP(A63,licencias!A:J,8,0)</f>
        <v>#N/A</v>
      </c>
      <c r="J63" t="e">
        <f>VLOOKUP(A63,licencias!A:J,9,0)</f>
        <v>#N/A</v>
      </c>
    </row>
    <row r="64" spans="1:10" x14ac:dyDescent="0.2">
      <c r="A64">
        <f>I60M!B$15</f>
        <v>0</v>
      </c>
      <c r="B64" t="str">
        <f>CONCATENATE(I60M!C15," ",PROPER(I60M!E15))</f>
        <v xml:space="preserve"> </v>
      </c>
      <c r="E64" t="str">
        <f>I60M!$A$3</f>
        <v>INDIVIDUAL 60 MASCULINO</v>
      </c>
      <c r="F64" t="e">
        <f>VLOOKUP(A64,licencias!A:J,7,0)</f>
        <v>#N/A</v>
      </c>
      <c r="H64" t="e">
        <f>VLOOKUP(A64,licencias!A:J,8,0)</f>
        <v>#N/A</v>
      </c>
      <c r="J64" t="e">
        <f>VLOOKUP(A64,licencias!A:J,9,0)</f>
        <v>#N/A</v>
      </c>
    </row>
    <row r="65" spans="1:10" x14ac:dyDescent="0.2">
      <c r="A65">
        <f>I60M!B$16</f>
        <v>0</v>
      </c>
      <c r="B65" t="str">
        <f>CONCATENATE(I60M!C16," ",PROPER(I60M!E16))</f>
        <v xml:space="preserve"> </v>
      </c>
      <c r="E65" t="str">
        <f>I60M!$A$3</f>
        <v>INDIVIDUAL 60 MASCULINO</v>
      </c>
      <c r="F65" t="e">
        <f>VLOOKUP(A65,licencias!A:J,7,0)</f>
        <v>#N/A</v>
      </c>
      <c r="H65" t="e">
        <f>VLOOKUP(A65,licencias!A:J,8,0)</f>
        <v>#N/A</v>
      </c>
      <c r="J65" t="e">
        <f>VLOOKUP(A65,licencias!A:J,9,0)</f>
        <v>#N/A</v>
      </c>
    </row>
    <row r="66" spans="1:10" x14ac:dyDescent="0.2">
      <c r="A66">
        <f>I60M!B$17</f>
        <v>0</v>
      </c>
      <c r="B66" t="str">
        <f>CONCATENATE(I60M!C17," ",PROPER(I60M!E17))</f>
        <v xml:space="preserve"> </v>
      </c>
      <c r="E66" t="str">
        <f>I60M!$A$3</f>
        <v>INDIVIDUAL 60 MASCULINO</v>
      </c>
      <c r="F66" t="e">
        <f>VLOOKUP(A66,licencias!A:J,7,0)</f>
        <v>#N/A</v>
      </c>
      <c r="H66" t="e">
        <f>VLOOKUP(A66,licencias!A:J,8,0)</f>
        <v>#N/A</v>
      </c>
      <c r="J66" t="e">
        <f>VLOOKUP(A66,licencias!A:J,9,0)</f>
        <v>#N/A</v>
      </c>
    </row>
    <row r="67" spans="1:10" x14ac:dyDescent="0.2">
      <c r="A67">
        <f>I60M!B$18</f>
        <v>0</v>
      </c>
      <c r="B67" t="str">
        <f>CONCATENATE(I60M!C18," ",PROPER(I60M!E18))</f>
        <v xml:space="preserve"> </v>
      </c>
      <c r="E67" t="str">
        <f>I60M!$A$3</f>
        <v>INDIVIDUAL 60 MASCULINO</v>
      </c>
      <c r="F67" t="e">
        <f>VLOOKUP(A67,licencias!A:J,7,0)</f>
        <v>#N/A</v>
      </c>
      <c r="H67" t="e">
        <f>VLOOKUP(A67,licencias!A:J,8,0)</f>
        <v>#N/A</v>
      </c>
      <c r="J67" t="e">
        <f>VLOOKUP(A67,licencias!A:J,9,0)</f>
        <v>#N/A</v>
      </c>
    </row>
    <row r="68" spans="1:10" x14ac:dyDescent="0.2">
      <c r="A68">
        <f>I60M!B$19</f>
        <v>0</v>
      </c>
      <c r="B68" t="str">
        <f>CONCATENATE(I60M!C19," ",PROPER(I60M!E19))</f>
        <v xml:space="preserve"> </v>
      </c>
      <c r="E68" t="str">
        <f>I60M!$A$3</f>
        <v>INDIVIDUAL 60 MASCULINO</v>
      </c>
      <c r="F68" t="e">
        <f>VLOOKUP(A68,licencias!A:J,7,0)</f>
        <v>#N/A</v>
      </c>
      <c r="H68" t="e">
        <f>VLOOKUP(A68,licencias!A:J,8,0)</f>
        <v>#N/A</v>
      </c>
      <c r="J68" t="e">
        <f>VLOOKUP(A68,licencias!A:J,9,0)</f>
        <v>#N/A</v>
      </c>
    </row>
    <row r="69" spans="1:10" x14ac:dyDescent="0.2">
      <c r="A69">
        <f>I60M!B$20</f>
        <v>0</v>
      </c>
      <c r="B69" t="str">
        <f>CONCATENATE(I60M!C20," ",PROPER(I60M!E20))</f>
        <v xml:space="preserve"> </v>
      </c>
      <c r="E69" t="str">
        <f>I60M!$A$3</f>
        <v>INDIVIDUAL 60 MASCULINO</v>
      </c>
      <c r="F69" t="e">
        <f>VLOOKUP(A69,licencias!A:J,7,0)</f>
        <v>#N/A</v>
      </c>
      <c r="H69" t="e">
        <f>VLOOKUP(A69,licencias!A:J,8,0)</f>
        <v>#N/A</v>
      </c>
      <c r="J69" t="e">
        <f>VLOOKUP(A69,licencias!A:J,9,0)</f>
        <v>#N/A</v>
      </c>
    </row>
    <row r="70" spans="1:10" x14ac:dyDescent="0.2">
      <c r="A70">
        <f>I60M!B$21</f>
        <v>0</v>
      </c>
      <c r="B70" t="str">
        <f>CONCATENATE(I60M!C21," ",PROPER(I60M!E21))</f>
        <v xml:space="preserve"> </v>
      </c>
      <c r="E70" t="str">
        <f>I60M!$A$3</f>
        <v>INDIVIDUAL 60 MASCULINO</v>
      </c>
      <c r="F70" t="e">
        <f>VLOOKUP(A70,licencias!A:J,7,0)</f>
        <v>#N/A</v>
      </c>
      <c r="H70" t="e">
        <f>VLOOKUP(A70,licencias!A:J,8,0)</f>
        <v>#N/A</v>
      </c>
      <c r="J70" t="e">
        <f>VLOOKUP(A70,licencias!A:J,9,0)</f>
        <v>#N/A</v>
      </c>
    </row>
    <row r="71" spans="1:10" x14ac:dyDescent="0.2">
      <c r="A71">
        <f>I60M!B$22</f>
        <v>0</v>
      </c>
      <c r="B71" t="str">
        <f>CONCATENATE(I60M!C22," ",PROPER(I60M!E22))</f>
        <v xml:space="preserve"> </v>
      </c>
      <c r="E71" t="str">
        <f>I60M!$A$3</f>
        <v>INDIVIDUAL 60 MASCULINO</v>
      </c>
      <c r="F71" t="e">
        <f>VLOOKUP(A71,licencias!A:J,7,0)</f>
        <v>#N/A</v>
      </c>
      <c r="H71" t="e">
        <f>VLOOKUP(A71,licencias!A:J,8,0)</f>
        <v>#N/A</v>
      </c>
      <c r="J71" t="e">
        <f>VLOOKUP(A71,licencias!A:J,9,0)</f>
        <v>#N/A</v>
      </c>
    </row>
    <row r="72" spans="1:10" x14ac:dyDescent="0.2">
      <c r="A72">
        <f>I60M!B$23</f>
        <v>0</v>
      </c>
      <c r="B72" t="str">
        <f>CONCATENATE(I60M!C23," ",PROPER(I60M!E23))</f>
        <v xml:space="preserve"> </v>
      </c>
      <c r="E72" t="str">
        <f>I60M!$A$3</f>
        <v>INDIVIDUAL 60 MASCULINO</v>
      </c>
      <c r="F72" t="e">
        <f>VLOOKUP(A72,licencias!A:J,7,0)</f>
        <v>#N/A</v>
      </c>
      <c r="H72" t="e">
        <f>VLOOKUP(A72,licencias!A:J,8,0)</f>
        <v>#N/A</v>
      </c>
      <c r="J72" t="e">
        <f>VLOOKUP(A72,licencias!A:J,9,0)</f>
        <v>#N/A</v>
      </c>
    </row>
    <row r="73" spans="1:10" x14ac:dyDescent="0.2">
      <c r="A73">
        <f>I60M!B$24</f>
        <v>0</v>
      </c>
      <c r="B73" t="str">
        <f>CONCATENATE(I60M!C24," ",PROPER(I60M!E24))</f>
        <v xml:space="preserve"> </v>
      </c>
      <c r="E73" t="str">
        <f>I60M!$A$3</f>
        <v>INDIVIDUAL 60 MASCULINO</v>
      </c>
      <c r="F73" t="e">
        <f>VLOOKUP(A73,licencias!A:J,7,0)</f>
        <v>#N/A</v>
      </c>
      <c r="H73" t="e">
        <f>VLOOKUP(A73,licencias!A:J,8,0)</f>
        <v>#N/A</v>
      </c>
      <c r="J73" t="e">
        <f>VLOOKUP(A73,licencias!A:J,9,0)</f>
        <v>#N/A</v>
      </c>
    </row>
    <row r="76" spans="1:10" x14ac:dyDescent="0.2">
      <c r="A76">
        <f>I65M!B$9</f>
        <v>0</v>
      </c>
      <c r="B76" t="str">
        <f>CONCATENATE(I65M!C9," ",PROPER(I65M!E9))</f>
        <v xml:space="preserve"> </v>
      </c>
      <c r="E76" t="str">
        <f>I65M!$A$3</f>
        <v>INDIVIDUAL 65 MASCULINO</v>
      </c>
      <c r="F76" t="e">
        <f>VLOOKUP(A76,licencias!A:J,7,0)</f>
        <v>#N/A</v>
      </c>
      <c r="H76" t="e">
        <f>VLOOKUP(A76,licencias!A:J,8,0)</f>
        <v>#N/A</v>
      </c>
      <c r="J76" t="e">
        <f>VLOOKUP(A76,licencias!A:J,9,0)</f>
        <v>#N/A</v>
      </c>
    </row>
    <row r="77" spans="1:10" x14ac:dyDescent="0.2">
      <c r="A77">
        <f>I65M!B$10</f>
        <v>0</v>
      </c>
      <c r="B77" t="str">
        <f>CONCATENATE(I65M!C10," ",PROPER(I65M!E10))</f>
        <v xml:space="preserve"> </v>
      </c>
      <c r="E77" t="str">
        <f>I65M!$A$3</f>
        <v>INDIVIDUAL 65 MASCULINO</v>
      </c>
      <c r="F77" t="e">
        <f>VLOOKUP(A77,licencias!A:J,7,0)</f>
        <v>#N/A</v>
      </c>
      <c r="H77" t="e">
        <f>VLOOKUP(A77,licencias!A:J,8,0)</f>
        <v>#N/A</v>
      </c>
      <c r="J77" t="e">
        <f>VLOOKUP(A77,licencias!A:J,9,0)</f>
        <v>#N/A</v>
      </c>
    </row>
    <row r="78" spans="1:10" x14ac:dyDescent="0.2">
      <c r="A78">
        <f>I65M!B$11</f>
        <v>0</v>
      </c>
      <c r="B78" t="str">
        <f>CONCATENATE(I65M!C11," ",PROPER(I65M!E11))</f>
        <v xml:space="preserve"> </v>
      </c>
      <c r="E78" t="str">
        <f>I65M!$A$3</f>
        <v>INDIVIDUAL 65 MASCULINO</v>
      </c>
      <c r="F78" t="e">
        <f>VLOOKUP(A78,licencias!A:J,7,0)</f>
        <v>#N/A</v>
      </c>
      <c r="H78" t="e">
        <f>VLOOKUP(A78,licencias!A:J,8,0)</f>
        <v>#N/A</v>
      </c>
      <c r="J78" t="e">
        <f>VLOOKUP(A78,licencias!A:J,9,0)</f>
        <v>#N/A</v>
      </c>
    </row>
    <row r="79" spans="1:10" x14ac:dyDescent="0.2">
      <c r="A79">
        <f>I65M!B$12</f>
        <v>0</v>
      </c>
      <c r="B79" t="str">
        <f>CONCATENATE(I65M!C12," ",PROPER(I65M!E12))</f>
        <v xml:space="preserve"> </v>
      </c>
      <c r="E79" t="str">
        <f>I65M!$A$3</f>
        <v>INDIVIDUAL 65 MASCULINO</v>
      </c>
      <c r="F79" t="e">
        <f>VLOOKUP(A79,licencias!A:J,7,0)</f>
        <v>#N/A</v>
      </c>
      <c r="H79" t="e">
        <f>VLOOKUP(A79,licencias!A:J,8,0)</f>
        <v>#N/A</v>
      </c>
      <c r="J79" t="e">
        <f>VLOOKUP(A79,licencias!A:J,9,0)</f>
        <v>#N/A</v>
      </c>
    </row>
    <row r="80" spans="1:10" x14ac:dyDescent="0.2">
      <c r="A80">
        <f>I65M!B$13</f>
        <v>0</v>
      </c>
      <c r="B80" t="str">
        <f>CONCATENATE(I65M!C13," ",PROPER(I65M!E13))</f>
        <v xml:space="preserve"> </v>
      </c>
      <c r="E80" t="str">
        <f>I65M!$A$3</f>
        <v>INDIVIDUAL 65 MASCULINO</v>
      </c>
      <c r="F80" t="e">
        <f>VLOOKUP(A80,licencias!A:J,7,0)</f>
        <v>#N/A</v>
      </c>
      <c r="H80" t="e">
        <f>VLOOKUP(A80,licencias!A:J,8,0)</f>
        <v>#N/A</v>
      </c>
      <c r="J80" t="e">
        <f>VLOOKUP(A80,licencias!A:J,9,0)</f>
        <v>#N/A</v>
      </c>
    </row>
    <row r="81" spans="1:10" x14ac:dyDescent="0.2">
      <c r="A81">
        <f>I65M!B$14</f>
        <v>0</v>
      </c>
      <c r="B81" t="str">
        <f>CONCATENATE(I65M!C14," ",PROPER(I65M!E14))</f>
        <v xml:space="preserve"> </v>
      </c>
      <c r="E81" t="str">
        <f>I65M!$A$3</f>
        <v>INDIVIDUAL 65 MASCULINO</v>
      </c>
      <c r="F81" t="e">
        <f>VLOOKUP(A81,licencias!A:J,7,0)</f>
        <v>#N/A</v>
      </c>
      <c r="H81" t="e">
        <f>VLOOKUP(A81,licencias!A:J,8,0)</f>
        <v>#N/A</v>
      </c>
      <c r="J81" t="e">
        <f>VLOOKUP(A81,licencias!A:J,9,0)</f>
        <v>#N/A</v>
      </c>
    </row>
    <row r="82" spans="1:10" x14ac:dyDescent="0.2">
      <c r="A82">
        <f>I65M!B$15</f>
        <v>0</v>
      </c>
      <c r="B82" t="str">
        <f>CONCATENATE(I65M!C15," ",PROPER(I65M!E15))</f>
        <v xml:space="preserve"> </v>
      </c>
      <c r="E82" t="str">
        <f>I65M!$A$3</f>
        <v>INDIVIDUAL 65 MASCULINO</v>
      </c>
      <c r="F82" t="e">
        <f>VLOOKUP(A82,licencias!A:J,7,0)</f>
        <v>#N/A</v>
      </c>
      <c r="H82" t="e">
        <f>VLOOKUP(A82,licencias!A:J,8,0)</f>
        <v>#N/A</v>
      </c>
      <c r="J82" t="e">
        <f>VLOOKUP(A82,licencias!A:J,9,0)</f>
        <v>#N/A</v>
      </c>
    </row>
    <row r="83" spans="1:10" x14ac:dyDescent="0.2">
      <c r="A83">
        <f>I65M!B$16</f>
        <v>0</v>
      </c>
      <c r="B83" t="str">
        <f>CONCATENATE(I65M!C16," ",PROPER(I65M!E16))</f>
        <v xml:space="preserve"> </v>
      </c>
      <c r="E83" t="str">
        <f>I65M!$A$3</f>
        <v>INDIVIDUAL 65 MASCULINO</v>
      </c>
      <c r="F83" t="e">
        <f>VLOOKUP(A83,licencias!A:J,7,0)</f>
        <v>#N/A</v>
      </c>
      <c r="H83" t="e">
        <f>VLOOKUP(A83,licencias!A:J,8,0)</f>
        <v>#N/A</v>
      </c>
      <c r="J83" t="e">
        <f>VLOOKUP(A83,licencias!A:J,9,0)</f>
        <v>#N/A</v>
      </c>
    </row>
    <row r="84" spans="1:10" x14ac:dyDescent="0.2">
      <c r="A84">
        <f>I65M!B$17</f>
        <v>0</v>
      </c>
      <c r="B84" t="str">
        <f>CONCATENATE(I65M!C17," ",PROPER(I65M!E17))</f>
        <v xml:space="preserve"> </v>
      </c>
      <c r="E84" t="str">
        <f>I65M!$A$3</f>
        <v>INDIVIDUAL 65 MASCULINO</v>
      </c>
      <c r="F84" t="e">
        <f>VLOOKUP(A84,licencias!A:J,7,0)</f>
        <v>#N/A</v>
      </c>
      <c r="H84" t="e">
        <f>VLOOKUP(A84,licencias!A:J,8,0)</f>
        <v>#N/A</v>
      </c>
      <c r="J84" t="e">
        <f>VLOOKUP(A84,licencias!A:J,9,0)</f>
        <v>#N/A</v>
      </c>
    </row>
    <row r="85" spans="1:10" x14ac:dyDescent="0.2">
      <c r="A85">
        <f>I65M!B$18</f>
        <v>0</v>
      </c>
      <c r="B85" t="str">
        <f>CONCATENATE(I65M!C18," ",PROPER(I65M!E18))</f>
        <v xml:space="preserve"> </v>
      </c>
      <c r="E85" t="str">
        <f>I65M!$A$3</f>
        <v>INDIVIDUAL 65 MASCULINO</v>
      </c>
      <c r="F85" t="e">
        <f>VLOOKUP(A85,licencias!A:J,7,0)</f>
        <v>#N/A</v>
      </c>
      <c r="H85" t="e">
        <f>VLOOKUP(A85,licencias!A:J,8,0)</f>
        <v>#N/A</v>
      </c>
      <c r="J85" t="e">
        <f>VLOOKUP(A85,licencias!A:J,9,0)</f>
        <v>#N/A</v>
      </c>
    </row>
    <row r="86" spans="1:10" x14ac:dyDescent="0.2">
      <c r="A86">
        <f>I65M!B$19</f>
        <v>0</v>
      </c>
      <c r="B86" t="str">
        <f>CONCATENATE(I65M!C19," ",PROPER(I65M!E19))</f>
        <v xml:space="preserve"> </v>
      </c>
      <c r="E86" t="str">
        <f>I65M!$A$3</f>
        <v>INDIVIDUAL 65 MASCULINO</v>
      </c>
      <c r="F86" t="e">
        <f>VLOOKUP(A86,licencias!A:J,7,0)</f>
        <v>#N/A</v>
      </c>
      <c r="H86" t="e">
        <f>VLOOKUP(A86,licencias!A:J,8,0)</f>
        <v>#N/A</v>
      </c>
      <c r="J86" t="e">
        <f>VLOOKUP(A86,licencias!A:J,9,0)</f>
        <v>#N/A</v>
      </c>
    </row>
    <row r="87" spans="1:10" x14ac:dyDescent="0.2">
      <c r="A87">
        <f>I65M!B$20</f>
        <v>0</v>
      </c>
      <c r="B87" t="str">
        <f>CONCATENATE(I65M!C20," ",PROPER(I65M!E20))</f>
        <v xml:space="preserve"> </v>
      </c>
      <c r="E87" t="str">
        <f>I65M!$A$3</f>
        <v>INDIVIDUAL 65 MASCULINO</v>
      </c>
      <c r="F87" t="e">
        <f>VLOOKUP(A87,licencias!A:J,7,0)</f>
        <v>#N/A</v>
      </c>
      <c r="H87" t="e">
        <f>VLOOKUP(A87,licencias!A:J,8,0)</f>
        <v>#N/A</v>
      </c>
      <c r="J87" t="e">
        <f>VLOOKUP(A87,licencias!A:J,9,0)</f>
        <v>#N/A</v>
      </c>
    </row>
    <row r="88" spans="1:10" x14ac:dyDescent="0.2">
      <c r="A88">
        <f>I65M!B$21</f>
        <v>0</v>
      </c>
      <c r="B88" t="str">
        <f>CONCATENATE(I65M!C21," ",PROPER(I65M!E21))</f>
        <v xml:space="preserve"> </v>
      </c>
      <c r="E88" t="str">
        <f>I65M!$A$3</f>
        <v>INDIVIDUAL 65 MASCULINO</v>
      </c>
      <c r="F88" t="e">
        <f>VLOOKUP(A88,licencias!A:J,7,0)</f>
        <v>#N/A</v>
      </c>
      <c r="H88" t="e">
        <f>VLOOKUP(A88,licencias!A:J,8,0)</f>
        <v>#N/A</v>
      </c>
      <c r="J88" t="e">
        <f>VLOOKUP(A88,licencias!A:J,9,0)</f>
        <v>#N/A</v>
      </c>
    </row>
    <row r="89" spans="1:10" x14ac:dyDescent="0.2">
      <c r="A89">
        <f>I65M!B$22</f>
        <v>0</v>
      </c>
      <c r="B89" t="str">
        <f>CONCATENATE(I65M!C22," ",PROPER(I65M!E22))</f>
        <v xml:space="preserve"> </v>
      </c>
      <c r="E89" t="str">
        <f>I65M!$A$3</f>
        <v>INDIVIDUAL 65 MASCULINO</v>
      </c>
      <c r="F89" t="e">
        <f>VLOOKUP(A89,licencias!A:J,7,0)</f>
        <v>#N/A</v>
      </c>
      <c r="H89" t="e">
        <f>VLOOKUP(A89,licencias!A:J,8,0)</f>
        <v>#N/A</v>
      </c>
      <c r="J89" t="e">
        <f>VLOOKUP(A89,licencias!A:J,9,0)</f>
        <v>#N/A</v>
      </c>
    </row>
    <row r="90" spans="1:10" x14ac:dyDescent="0.2">
      <c r="A90">
        <f>I65M!B$23</f>
        <v>0</v>
      </c>
      <c r="B90" t="str">
        <f>CONCATENATE(I65M!C23," ",PROPER(I65M!E23))</f>
        <v xml:space="preserve"> </v>
      </c>
      <c r="E90" t="str">
        <f>I65M!$A$3</f>
        <v>INDIVIDUAL 65 MASCULINO</v>
      </c>
      <c r="F90" t="e">
        <f>VLOOKUP(A90,licencias!A:J,7,0)</f>
        <v>#N/A</v>
      </c>
      <c r="H90" t="e">
        <f>VLOOKUP(A90,licencias!A:J,8,0)</f>
        <v>#N/A</v>
      </c>
      <c r="J90" t="e">
        <f>VLOOKUP(A90,licencias!A:J,9,0)</f>
        <v>#N/A</v>
      </c>
    </row>
    <row r="91" spans="1:10" x14ac:dyDescent="0.2">
      <c r="A91">
        <f>I65M!B$24</f>
        <v>0</v>
      </c>
      <c r="B91" t="str">
        <f>CONCATENATE(I65M!C24," ",PROPER(I65M!E24))</f>
        <v xml:space="preserve"> </v>
      </c>
      <c r="E91" t="str">
        <f>I65M!$A$3</f>
        <v>INDIVIDUAL 65 MASCULINO</v>
      </c>
      <c r="F91" t="e">
        <f>VLOOKUP(A91,licencias!A:J,7,0)</f>
        <v>#N/A</v>
      </c>
      <c r="H91" t="e">
        <f>VLOOKUP(A91,licencias!A:J,8,0)</f>
        <v>#N/A</v>
      </c>
      <c r="J91" t="e">
        <f>VLOOKUP(A91,licencias!A:J,9,0)</f>
        <v>#N/A</v>
      </c>
    </row>
    <row r="94" spans="1:10" x14ac:dyDescent="0.2">
      <c r="A94">
        <f>I70M!B$9</f>
        <v>0</v>
      </c>
      <c r="B94" t="str">
        <f>CONCATENATE(I70M!C9," ",PROPER(I70M!E9))</f>
        <v xml:space="preserve"> </v>
      </c>
      <c r="E94" t="str">
        <f>I70M!$A$3</f>
        <v>INDIVIDUAL 70 MASCULINO</v>
      </c>
      <c r="F94" t="e">
        <f>VLOOKUP(A94,licencias!A:J,7,0)</f>
        <v>#N/A</v>
      </c>
      <c r="H94" t="e">
        <f>VLOOKUP(A94,licencias!A:J,8,0)</f>
        <v>#N/A</v>
      </c>
      <c r="J94" t="e">
        <f>VLOOKUP(A94,licencias!A:J,9,0)</f>
        <v>#N/A</v>
      </c>
    </row>
    <row r="95" spans="1:10" x14ac:dyDescent="0.2">
      <c r="A95">
        <f>I70M!B$10</f>
        <v>0</v>
      </c>
      <c r="B95" t="str">
        <f>CONCATENATE(I70M!C10," ",PROPER(I70M!E10))</f>
        <v xml:space="preserve"> </v>
      </c>
      <c r="E95" t="str">
        <f>I70M!$A$3</f>
        <v>INDIVIDUAL 70 MASCULINO</v>
      </c>
      <c r="F95" t="e">
        <f>VLOOKUP(A95,licencias!A:J,7,0)</f>
        <v>#N/A</v>
      </c>
      <c r="H95" t="e">
        <f>VLOOKUP(A95,licencias!A:J,8,0)</f>
        <v>#N/A</v>
      </c>
      <c r="J95" t="e">
        <f>VLOOKUP(A95,licencias!A:J,9,0)</f>
        <v>#N/A</v>
      </c>
    </row>
    <row r="96" spans="1:10" x14ac:dyDescent="0.2">
      <c r="A96">
        <f>I70M!B$11</f>
        <v>0</v>
      </c>
      <c r="B96" t="str">
        <f>CONCATENATE(I70M!C11," ",PROPER(I70M!E11))</f>
        <v xml:space="preserve"> </v>
      </c>
      <c r="E96" t="str">
        <f>I70M!$A$3</f>
        <v>INDIVIDUAL 70 MASCULINO</v>
      </c>
      <c r="F96" t="e">
        <f>VLOOKUP(A96,licencias!A:J,7,0)</f>
        <v>#N/A</v>
      </c>
      <c r="H96" t="e">
        <f>VLOOKUP(A96,licencias!A:J,8,0)</f>
        <v>#N/A</v>
      </c>
      <c r="J96" t="e">
        <f>VLOOKUP(A96,licencias!A:J,9,0)</f>
        <v>#N/A</v>
      </c>
    </row>
    <row r="97" spans="1:10" x14ac:dyDescent="0.2">
      <c r="A97">
        <f>I70M!B$12</f>
        <v>0</v>
      </c>
      <c r="B97" t="str">
        <f>CONCATENATE(I70M!C12," ",PROPER(I70M!E12))</f>
        <v xml:space="preserve"> </v>
      </c>
      <c r="E97" t="str">
        <f>I70M!$A$3</f>
        <v>INDIVIDUAL 70 MASCULINO</v>
      </c>
      <c r="F97" t="e">
        <f>VLOOKUP(A97,licencias!A:J,7,0)</f>
        <v>#N/A</v>
      </c>
      <c r="H97" t="e">
        <f>VLOOKUP(A97,licencias!A:J,8,0)</f>
        <v>#N/A</v>
      </c>
      <c r="J97" t="e">
        <f>VLOOKUP(A97,licencias!A:J,9,0)</f>
        <v>#N/A</v>
      </c>
    </row>
    <row r="98" spans="1:10" x14ac:dyDescent="0.2">
      <c r="A98">
        <f>I70M!B$13</f>
        <v>0</v>
      </c>
      <c r="B98" t="str">
        <f>CONCATENATE(I70M!C13," ",PROPER(I70M!E13))</f>
        <v xml:space="preserve"> </v>
      </c>
      <c r="E98" t="str">
        <f>I70M!$A$3</f>
        <v>INDIVIDUAL 70 MASCULINO</v>
      </c>
      <c r="F98" t="e">
        <f>VLOOKUP(A98,licencias!A:J,7,0)</f>
        <v>#N/A</v>
      </c>
      <c r="H98" t="e">
        <f>VLOOKUP(A98,licencias!A:J,8,0)</f>
        <v>#N/A</v>
      </c>
      <c r="J98" t="e">
        <f>VLOOKUP(A98,licencias!A:J,9,0)</f>
        <v>#N/A</v>
      </c>
    </row>
    <row r="99" spans="1:10" x14ac:dyDescent="0.2">
      <c r="A99">
        <f>I70M!B$14</f>
        <v>0</v>
      </c>
      <c r="B99" t="str">
        <f>CONCATENATE(I70M!C14," ",PROPER(I70M!E14))</f>
        <v xml:space="preserve"> </v>
      </c>
      <c r="E99" t="str">
        <f>I70M!$A$3</f>
        <v>INDIVIDUAL 70 MASCULINO</v>
      </c>
      <c r="F99" t="e">
        <f>VLOOKUP(A99,licencias!A:J,7,0)</f>
        <v>#N/A</v>
      </c>
      <c r="H99" t="e">
        <f>VLOOKUP(A99,licencias!A:J,8,0)</f>
        <v>#N/A</v>
      </c>
      <c r="J99" t="e">
        <f>VLOOKUP(A99,licencias!A:J,9,0)</f>
        <v>#N/A</v>
      </c>
    </row>
    <row r="100" spans="1:10" x14ac:dyDescent="0.2">
      <c r="A100">
        <f>I70M!B$15</f>
        <v>0</v>
      </c>
      <c r="B100" t="str">
        <f>CONCATENATE(I70M!C15," ",PROPER(I70M!E15))</f>
        <v xml:space="preserve"> </v>
      </c>
      <c r="E100" t="str">
        <f>I70M!$A$3</f>
        <v>INDIVIDUAL 70 MASCULINO</v>
      </c>
      <c r="F100" t="e">
        <f>VLOOKUP(A100,licencias!A:J,7,0)</f>
        <v>#N/A</v>
      </c>
      <c r="H100" t="e">
        <f>VLOOKUP(A100,licencias!A:J,8,0)</f>
        <v>#N/A</v>
      </c>
      <c r="J100" t="e">
        <f>VLOOKUP(A100,licencias!A:J,9,0)</f>
        <v>#N/A</v>
      </c>
    </row>
    <row r="101" spans="1:10" x14ac:dyDescent="0.2">
      <c r="A101">
        <f>I70M!B$16</f>
        <v>0</v>
      </c>
      <c r="B101" t="str">
        <f>CONCATENATE(I70M!C16," ",PROPER(I70M!E16))</f>
        <v xml:space="preserve"> </v>
      </c>
      <c r="E101" t="str">
        <f>I70M!$A$3</f>
        <v>INDIVIDUAL 70 MASCULINO</v>
      </c>
      <c r="F101" t="e">
        <f>VLOOKUP(A101,licencias!A:J,7,0)</f>
        <v>#N/A</v>
      </c>
      <c r="H101" t="e">
        <f>VLOOKUP(A101,licencias!A:J,8,0)</f>
        <v>#N/A</v>
      </c>
      <c r="J101" t="e">
        <f>VLOOKUP(A101,licencias!A:J,9,0)</f>
        <v>#N/A</v>
      </c>
    </row>
    <row r="102" spans="1:10" x14ac:dyDescent="0.2">
      <c r="A102">
        <f>I70M!B$17</f>
        <v>0</v>
      </c>
      <c r="B102" t="str">
        <f>CONCATENATE(I70M!C17," ",PROPER(I70M!E17))</f>
        <v xml:space="preserve"> </v>
      </c>
      <c r="E102" t="str">
        <f>I70M!$A$3</f>
        <v>INDIVIDUAL 70 MASCULINO</v>
      </c>
      <c r="F102" t="e">
        <f>VLOOKUP(A102,licencias!A:J,7,0)</f>
        <v>#N/A</v>
      </c>
      <c r="H102" t="e">
        <f>VLOOKUP(A102,licencias!A:J,8,0)</f>
        <v>#N/A</v>
      </c>
      <c r="J102" t="e">
        <f>VLOOKUP(A102,licencias!A:J,9,0)</f>
        <v>#N/A</v>
      </c>
    </row>
    <row r="103" spans="1:10" x14ac:dyDescent="0.2">
      <c r="A103">
        <f>I70M!B$18</f>
        <v>0</v>
      </c>
      <c r="B103" t="str">
        <f>CONCATENATE(I70M!C18," ",PROPER(I70M!E18))</f>
        <v xml:space="preserve"> </v>
      </c>
      <c r="E103" t="str">
        <f>I70M!$A$3</f>
        <v>INDIVIDUAL 70 MASCULINO</v>
      </c>
      <c r="F103" t="e">
        <f>VLOOKUP(A103,licencias!A:J,7,0)</f>
        <v>#N/A</v>
      </c>
      <c r="H103" t="e">
        <f>VLOOKUP(A103,licencias!A:J,8,0)</f>
        <v>#N/A</v>
      </c>
      <c r="J103" t="e">
        <f>VLOOKUP(A103,licencias!A:J,9,0)</f>
        <v>#N/A</v>
      </c>
    </row>
    <row r="104" spans="1:10" x14ac:dyDescent="0.2">
      <c r="A104">
        <f>I70M!B$19</f>
        <v>0</v>
      </c>
      <c r="B104" t="str">
        <f>CONCATENATE(I70M!C19," ",PROPER(I70M!E19))</f>
        <v xml:space="preserve"> </v>
      </c>
      <c r="E104" t="str">
        <f>I70M!$A$3</f>
        <v>INDIVIDUAL 70 MASCULINO</v>
      </c>
      <c r="F104" t="e">
        <f>VLOOKUP(A104,licencias!A:J,7,0)</f>
        <v>#N/A</v>
      </c>
      <c r="H104" t="e">
        <f>VLOOKUP(A104,licencias!A:J,8,0)</f>
        <v>#N/A</v>
      </c>
      <c r="J104" t="e">
        <f>VLOOKUP(A104,licencias!A:J,9,0)</f>
        <v>#N/A</v>
      </c>
    </row>
    <row r="105" spans="1:10" x14ac:dyDescent="0.2">
      <c r="A105">
        <f>I70M!B$20</f>
        <v>0</v>
      </c>
      <c r="B105" t="str">
        <f>CONCATENATE(I70M!C20," ",PROPER(I70M!E20))</f>
        <v xml:space="preserve"> </v>
      </c>
      <c r="E105" t="str">
        <f>I70M!$A$3</f>
        <v>INDIVIDUAL 70 MASCULINO</v>
      </c>
      <c r="F105" t="e">
        <f>VLOOKUP(A105,licencias!A:J,7,0)</f>
        <v>#N/A</v>
      </c>
      <c r="H105" t="e">
        <f>VLOOKUP(A105,licencias!A:J,8,0)</f>
        <v>#N/A</v>
      </c>
      <c r="J105" t="e">
        <f>VLOOKUP(A105,licencias!A:J,9,0)</f>
        <v>#N/A</v>
      </c>
    </row>
    <row r="106" spans="1:10" x14ac:dyDescent="0.2">
      <c r="A106">
        <f>I70M!B$21</f>
        <v>0</v>
      </c>
      <c r="B106" t="str">
        <f>CONCATENATE(I70M!C21," ",PROPER(I70M!E21))</f>
        <v xml:space="preserve"> </v>
      </c>
      <c r="E106" t="str">
        <f>I70M!$A$3</f>
        <v>INDIVIDUAL 70 MASCULINO</v>
      </c>
      <c r="F106" t="e">
        <f>VLOOKUP(A106,licencias!A:J,7,0)</f>
        <v>#N/A</v>
      </c>
      <c r="H106" t="e">
        <f>VLOOKUP(A106,licencias!A:J,8,0)</f>
        <v>#N/A</v>
      </c>
      <c r="J106" t="e">
        <f>VLOOKUP(A106,licencias!A:J,9,0)</f>
        <v>#N/A</v>
      </c>
    </row>
    <row r="107" spans="1:10" x14ac:dyDescent="0.2">
      <c r="A107">
        <f>I70M!B$22</f>
        <v>0</v>
      </c>
      <c r="B107" t="str">
        <f>CONCATENATE(I70M!C22," ",PROPER(I70M!E22))</f>
        <v xml:space="preserve"> </v>
      </c>
      <c r="E107" t="str">
        <f>I70M!$A$3</f>
        <v>INDIVIDUAL 70 MASCULINO</v>
      </c>
      <c r="F107" t="e">
        <f>VLOOKUP(A107,licencias!A:J,7,0)</f>
        <v>#N/A</v>
      </c>
      <c r="H107" t="e">
        <f>VLOOKUP(A107,licencias!A:J,8,0)</f>
        <v>#N/A</v>
      </c>
      <c r="J107" t="e">
        <f>VLOOKUP(A107,licencias!A:J,9,0)</f>
        <v>#N/A</v>
      </c>
    </row>
    <row r="108" spans="1:10" x14ac:dyDescent="0.2">
      <c r="A108">
        <f>I70M!B$23</f>
        <v>0</v>
      </c>
      <c r="B108" t="str">
        <f>CONCATENATE(I70M!C23," ",PROPER(I70M!E23))</f>
        <v xml:space="preserve"> </v>
      </c>
      <c r="E108" t="str">
        <f>I70M!$A$3</f>
        <v>INDIVIDUAL 70 MASCULINO</v>
      </c>
      <c r="F108" t="e">
        <f>VLOOKUP(A108,licencias!A:J,7,0)</f>
        <v>#N/A</v>
      </c>
      <c r="H108" t="e">
        <f>VLOOKUP(A108,licencias!A:J,8,0)</f>
        <v>#N/A</v>
      </c>
      <c r="J108" t="e">
        <f>VLOOKUP(A108,licencias!A:J,9,0)</f>
        <v>#N/A</v>
      </c>
    </row>
    <row r="109" spans="1:10" x14ac:dyDescent="0.2">
      <c r="A109">
        <f>I70M!B$24</f>
        <v>0</v>
      </c>
      <c r="B109" t="str">
        <f>CONCATENATE(I70M!C24," ",PROPER(I70M!E24))</f>
        <v xml:space="preserve"> </v>
      </c>
      <c r="E109" t="str">
        <f>I70M!$A$3</f>
        <v>INDIVIDUAL 70 MASCULINO</v>
      </c>
      <c r="F109" t="e">
        <f>VLOOKUP(A109,licencias!A:J,7,0)</f>
        <v>#N/A</v>
      </c>
      <c r="H109" t="e">
        <f>VLOOKUP(A109,licencias!A:J,8,0)</f>
        <v>#N/A</v>
      </c>
      <c r="J109" t="e">
        <f>VLOOKUP(A109,licencias!A:J,9,0)</f>
        <v>#N/A</v>
      </c>
    </row>
    <row r="111" spans="1:10" x14ac:dyDescent="0.2">
      <c r="A111">
        <f>I75M!B$9</f>
        <v>0</v>
      </c>
      <c r="B111" t="str">
        <f>CONCATENATE(I75M!C9," ",PROPER(I75M!E9))</f>
        <v xml:space="preserve"> </v>
      </c>
      <c r="E111" t="str">
        <f>I75M!$A$3</f>
        <v>INDIVIDUAL 75 MASCULINO</v>
      </c>
      <c r="F111" t="e">
        <f>VLOOKUP(A111,licencias!A:J,7,0)</f>
        <v>#N/A</v>
      </c>
      <c r="H111" t="e">
        <f>VLOOKUP(A111,licencias!A:J,8,0)</f>
        <v>#N/A</v>
      </c>
      <c r="J111" t="e">
        <f>VLOOKUP(A111,licencias!A:J,9,0)</f>
        <v>#N/A</v>
      </c>
    </row>
    <row r="112" spans="1:10" x14ac:dyDescent="0.2">
      <c r="A112">
        <f>I75M!B$10</f>
        <v>0</v>
      </c>
      <c r="B112" t="str">
        <f>CONCATENATE(I75M!C10," ",PROPER(I75M!E10))</f>
        <v xml:space="preserve"> </v>
      </c>
      <c r="E112" t="str">
        <f>I75M!$A$3</f>
        <v>INDIVIDUAL 75 MASCULINO</v>
      </c>
      <c r="F112" t="e">
        <f>VLOOKUP(A112,licencias!A:J,7,0)</f>
        <v>#N/A</v>
      </c>
      <c r="H112" t="e">
        <f>VLOOKUP(A112,licencias!A:J,8,0)</f>
        <v>#N/A</v>
      </c>
      <c r="J112" t="e">
        <f>VLOOKUP(A112,licencias!A:J,9,0)</f>
        <v>#N/A</v>
      </c>
    </row>
    <row r="113" spans="1:10" x14ac:dyDescent="0.2">
      <c r="A113">
        <f>I75M!B$11</f>
        <v>0</v>
      </c>
      <c r="B113" t="str">
        <f>CONCATENATE(I75M!C11," ",PROPER(I75M!E11))</f>
        <v xml:space="preserve"> </v>
      </c>
      <c r="E113" t="str">
        <f>I75M!$A$3</f>
        <v>INDIVIDUAL 75 MASCULINO</v>
      </c>
      <c r="F113" t="e">
        <f>VLOOKUP(A113,licencias!A:J,7,0)</f>
        <v>#N/A</v>
      </c>
      <c r="H113" t="e">
        <f>VLOOKUP(A113,licencias!A:J,8,0)</f>
        <v>#N/A</v>
      </c>
      <c r="J113" t="e">
        <f>VLOOKUP(A113,licencias!A:J,9,0)</f>
        <v>#N/A</v>
      </c>
    </row>
    <row r="114" spans="1:10" x14ac:dyDescent="0.2">
      <c r="A114">
        <f>I75M!B$12</f>
        <v>0</v>
      </c>
      <c r="B114" t="str">
        <f>CONCATENATE(I75M!C12," ",PROPER(I75M!E12))</f>
        <v xml:space="preserve"> </v>
      </c>
      <c r="E114" t="str">
        <f>I75M!$A$3</f>
        <v>INDIVIDUAL 75 MASCULINO</v>
      </c>
      <c r="F114" t="e">
        <f>VLOOKUP(A114,licencias!A:J,7,0)</f>
        <v>#N/A</v>
      </c>
      <c r="H114" t="e">
        <f>VLOOKUP(A114,licencias!A:J,8,0)</f>
        <v>#N/A</v>
      </c>
      <c r="J114" t="e">
        <f>VLOOKUP(A114,licencias!A:J,9,0)</f>
        <v>#N/A</v>
      </c>
    </row>
    <row r="115" spans="1:10" x14ac:dyDescent="0.2">
      <c r="A115">
        <f>I75M!B$13</f>
        <v>0</v>
      </c>
      <c r="B115" t="str">
        <f>CONCATENATE(I75M!C13," ",PROPER(I75M!E13))</f>
        <v xml:space="preserve"> </v>
      </c>
      <c r="E115" t="str">
        <f>I75M!$A$3</f>
        <v>INDIVIDUAL 75 MASCULINO</v>
      </c>
      <c r="F115" t="e">
        <f>VLOOKUP(A115,licencias!A:J,7,0)</f>
        <v>#N/A</v>
      </c>
      <c r="H115" t="e">
        <f>VLOOKUP(A115,licencias!A:J,8,0)</f>
        <v>#N/A</v>
      </c>
      <c r="J115" t="e">
        <f>VLOOKUP(A115,licencias!A:J,9,0)</f>
        <v>#N/A</v>
      </c>
    </row>
    <row r="116" spans="1:10" x14ac:dyDescent="0.2">
      <c r="A116">
        <f>I75M!B$14</f>
        <v>0</v>
      </c>
      <c r="B116" t="str">
        <f>CONCATENATE(I75M!C14," ",PROPER(I75M!E14))</f>
        <v xml:space="preserve"> </v>
      </c>
      <c r="E116" t="str">
        <f>I75M!$A$3</f>
        <v>INDIVIDUAL 75 MASCULINO</v>
      </c>
      <c r="F116" t="e">
        <f>VLOOKUP(A116,licencias!A:J,7,0)</f>
        <v>#N/A</v>
      </c>
      <c r="H116" t="e">
        <f>VLOOKUP(A116,licencias!A:J,8,0)</f>
        <v>#N/A</v>
      </c>
      <c r="J116" t="e">
        <f>VLOOKUP(A116,licencias!A:J,9,0)</f>
        <v>#N/A</v>
      </c>
    </row>
    <row r="117" spans="1:10" x14ac:dyDescent="0.2">
      <c r="A117">
        <f>I75M!B$15</f>
        <v>0</v>
      </c>
      <c r="B117" t="str">
        <f>CONCATENATE(I75M!C15," ",PROPER(I75M!E15))</f>
        <v xml:space="preserve"> </v>
      </c>
      <c r="E117" t="str">
        <f>I75M!$A$3</f>
        <v>INDIVIDUAL 75 MASCULINO</v>
      </c>
      <c r="F117" t="e">
        <f>VLOOKUP(A117,licencias!A:J,7,0)</f>
        <v>#N/A</v>
      </c>
      <c r="H117" t="e">
        <f>VLOOKUP(A117,licencias!A:J,8,0)</f>
        <v>#N/A</v>
      </c>
      <c r="J117" t="e">
        <f>VLOOKUP(A117,licencias!A:J,9,0)</f>
        <v>#N/A</v>
      </c>
    </row>
    <row r="118" spans="1:10" x14ac:dyDescent="0.2">
      <c r="A118">
        <f>I75M!B$16</f>
        <v>0</v>
      </c>
      <c r="B118" t="str">
        <f>CONCATENATE(I75M!C16," ",PROPER(I75M!E16))</f>
        <v xml:space="preserve"> </v>
      </c>
      <c r="E118" t="str">
        <f>I75M!$A$3</f>
        <v>INDIVIDUAL 75 MASCULINO</v>
      </c>
      <c r="F118" t="e">
        <f>VLOOKUP(A118,licencias!A:J,7,0)</f>
        <v>#N/A</v>
      </c>
      <c r="H118" t="e">
        <f>VLOOKUP(A118,licencias!A:J,8,0)</f>
        <v>#N/A</v>
      </c>
      <c r="J118" t="e">
        <f>VLOOKUP(A118,licencias!A:J,9,0)</f>
        <v>#N/A</v>
      </c>
    </row>
    <row r="119" spans="1:10" x14ac:dyDescent="0.2">
      <c r="A119">
        <f>I75M!B$17</f>
        <v>0</v>
      </c>
      <c r="B119" t="str">
        <f>CONCATENATE(I75M!C17," ",PROPER(I75M!E17))</f>
        <v xml:space="preserve"> </v>
      </c>
      <c r="E119" t="str">
        <f>I75M!$A$3</f>
        <v>INDIVIDUAL 75 MASCULINO</v>
      </c>
      <c r="F119" t="e">
        <f>VLOOKUP(A119,licencias!A:J,7,0)</f>
        <v>#N/A</v>
      </c>
      <c r="H119" t="e">
        <f>VLOOKUP(A119,licencias!A:J,8,0)</f>
        <v>#N/A</v>
      </c>
      <c r="J119" t="e">
        <f>VLOOKUP(A119,licencias!A:J,9,0)</f>
        <v>#N/A</v>
      </c>
    </row>
    <row r="120" spans="1:10" x14ac:dyDescent="0.2">
      <c r="A120">
        <f>I75M!B$18</f>
        <v>0</v>
      </c>
      <c r="B120" t="str">
        <f>CONCATENATE(I75M!C18," ",PROPER(I75M!E18))</f>
        <v xml:space="preserve"> </v>
      </c>
      <c r="E120" t="str">
        <f>I75M!$A$3</f>
        <v>INDIVIDUAL 75 MASCULINO</v>
      </c>
      <c r="F120" t="e">
        <f>VLOOKUP(A120,licencias!A:J,7,0)</f>
        <v>#N/A</v>
      </c>
      <c r="H120" t="e">
        <f>VLOOKUP(A120,licencias!A:J,8,0)</f>
        <v>#N/A</v>
      </c>
      <c r="J120" t="e">
        <f>VLOOKUP(A120,licencias!A:J,9,0)</f>
        <v>#N/A</v>
      </c>
    </row>
    <row r="121" spans="1:10" x14ac:dyDescent="0.2">
      <c r="A121">
        <f>I75M!B$19</f>
        <v>0</v>
      </c>
      <c r="B121" t="str">
        <f>CONCATENATE(I75M!C19," ",PROPER(I75M!E19))</f>
        <v xml:space="preserve"> </v>
      </c>
      <c r="E121" t="str">
        <f>I75M!$A$3</f>
        <v>INDIVIDUAL 75 MASCULINO</v>
      </c>
      <c r="F121" t="e">
        <f>VLOOKUP(A121,licencias!A:J,7,0)</f>
        <v>#N/A</v>
      </c>
      <c r="H121" t="e">
        <f>VLOOKUP(A121,licencias!A:J,8,0)</f>
        <v>#N/A</v>
      </c>
      <c r="J121" t="e">
        <f>VLOOKUP(A121,licencias!A:J,9,0)</f>
        <v>#N/A</v>
      </c>
    </row>
    <row r="122" spans="1:10" x14ac:dyDescent="0.2">
      <c r="A122">
        <f>I75M!B$20</f>
        <v>0</v>
      </c>
      <c r="B122" t="str">
        <f>CONCATENATE(I75M!C20," ",PROPER(I75M!E20))</f>
        <v xml:space="preserve"> </v>
      </c>
      <c r="E122" t="str">
        <f>I75M!$A$3</f>
        <v>INDIVIDUAL 75 MASCULINO</v>
      </c>
      <c r="F122" t="e">
        <f>VLOOKUP(A122,licencias!A:J,7,0)</f>
        <v>#N/A</v>
      </c>
      <c r="H122" t="e">
        <f>VLOOKUP(A122,licencias!A:J,8,0)</f>
        <v>#N/A</v>
      </c>
      <c r="J122" t="e">
        <f>VLOOKUP(A122,licencias!A:J,9,0)</f>
        <v>#N/A</v>
      </c>
    </row>
    <row r="123" spans="1:10" x14ac:dyDescent="0.2">
      <c r="A123">
        <f>I75M!B$21</f>
        <v>0</v>
      </c>
      <c r="B123" t="str">
        <f>CONCATENATE(I75M!C21," ",PROPER(I75M!E21))</f>
        <v xml:space="preserve"> </v>
      </c>
      <c r="E123" t="str">
        <f>I75M!$A$3</f>
        <v>INDIVIDUAL 75 MASCULINO</v>
      </c>
      <c r="F123" t="e">
        <f>VLOOKUP(A123,licencias!A:J,7,0)</f>
        <v>#N/A</v>
      </c>
      <c r="H123" t="e">
        <f>VLOOKUP(A123,licencias!A:J,8,0)</f>
        <v>#N/A</v>
      </c>
      <c r="J123" t="e">
        <f>VLOOKUP(A123,licencias!A:J,9,0)</f>
        <v>#N/A</v>
      </c>
    </row>
    <row r="124" spans="1:10" x14ac:dyDescent="0.2">
      <c r="A124">
        <f>I75M!B$22</f>
        <v>0</v>
      </c>
      <c r="B124" t="str">
        <f>CONCATENATE(I75M!C22," ",PROPER(I75M!E22))</f>
        <v xml:space="preserve"> </v>
      </c>
      <c r="E124" t="str">
        <f>I75M!$A$3</f>
        <v>INDIVIDUAL 75 MASCULINO</v>
      </c>
      <c r="F124" t="e">
        <f>VLOOKUP(A124,licencias!A:J,7,0)</f>
        <v>#N/A</v>
      </c>
      <c r="H124" t="e">
        <f>VLOOKUP(A124,licencias!A:J,8,0)</f>
        <v>#N/A</v>
      </c>
      <c r="J124" t="e">
        <f>VLOOKUP(A124,licencias!A:J,9,0)</f>
        <v>#N/A</v>
      </c>
    </row>
    <row r="125" spans="1:10" x14ac:dyDescent="0.2">
      <c r="A125">
        <f>I75M!B$23</f>
        <v>0</v>
      </c>
      <c r="B125" t="str">
        <f>CONCATENATE(I75M!C23," ",PROPER(I75M!E23))</f>
        <v xml:space="preserve"> </v>
      </c>
      <c r="E125" t="str">
        <f>I75M!$A$3</f>
        <v>INDIVIDUAL 75 MASCULINO</v>
      </c>
      <c r="F125" t="e">
        <f>VLOOKUP(A125,licencias!A:J,7,0)</f>
        <v>#N/A</v>
      </c>
      <c r="H125" t="e">
        <f>VLOOKUP(A125,licencias!A:J,8,0)</f>
        <v>#N/A</v>
      </c>
      <c r="J125" t="e">
        <f>VLOOKUP(A125,licencias!A:J,9,0)</f>
        <v>#N/A</v>
      </c>
    </row>
    <row r="126" spans="1:10" x14ac:dyDescent="0.2">
      <c r="A126">
        <f>I75M!B$24</f>
        <v>0</v>
      </c>
      <c r="B126" t="str">
        <f>CONCATENATE(I75M!C24," ",PROPER(I75M!E24))</f>
        <v xml:space="preserve"> </v>
      </c>
      <c r="E126" t="str">
        <f>I75M!$A$3</f>
        <v>INDIVIDUAL 75 MASCULINO</v>
      </c>
      <c r="F126" t="e">
        <f>VLOOKUP(A126,licencias!A:J,7,0)</f>
        <v>#N/A</v>
      </c>
      <c r="H126" t="e">
        <f>VLOOKUP(A126,licencias!A:J,8,0)</f>
        <v>#N/A</v>
      </c>
      <c r="J126" t="e">
        <f>VLOOKUP(A126,licencias!A:J,9,0)</f>
        <v>#N/A</v>
      </c>
    </row>
    <row r="128" spans="1:10" x14ac:dyDescent="0.2">
      <c r="A128">
        <f>I50F!B$9</f>
        <v>0</v>
      </c>
      <c r="B128" t="str">
        <f>CONCATENATE(I50F!C9," ",PROPER(I50F!E9))</f>
        <v xml:space="preserve"> </v>
      </c>
      <c r="E128" t="str">
        <f>I50F!$A$3</f>
        <v>INDIVIDUAL VETERANO FEMENINO 50</v>
      </c>
      <c r="F128" t="e">
        <f>VLOOKUP(A128,licencias!A:J,7,0)</f>
        <v>#N/A</v>
      </c>
      <c r="H128" t="e">
        <f>VLOOKUP(A128,licencias!A:J,8,0)</f>
        <v>#N/A</v>
      </c>
      <c r="J128" t="e">
        <f>VLOOKUP(A128,licencias!A:J,9,0)</f>
        <v>#N/A</v>
      </c>
    </row>
    <row r="129" spans="1:10" x14ac:dyDescent="0.2">
      <c r="A129">
        <f>I50F!B$10</f>
        <v>0</v>
      </c>
      <c r="B129" t="str">
        <f>CONCATENATE(I50F!C10," ",PROPER(I50F!E10))</f>
        <v xml:space="preserve"> </v>
      </c>
      <c r="E129" t="str">
        <f>I50F!$A$3</f>
        <v>INDIVIDUAL VETERANO FEMENINO 50</v>
      </c>
      <c r="F129" t="e">
        <f>VLOOKUP(A129,licencias!A:J,7,0)</f>
        <v>#N/A</v>
      </c>
      <c r="H129" t="e">
        <f>VLOOKUP(A129,licencias!A:J,8,0)</f>
        <v>#N/A</v>
      </c>
      <c r="J129" t="e">
        <f>VLOOKUP(A129,licencias!A:J,9,0)</f>
        <v>#N/A</v>
      </c>
    </row>
    <row r="130" spans="1:10" x14ac:dyDescent="0.2">
      <c r="A130">
        <f>I50F!B$11</f>
        <v>0</v>
      </c>
      <c r="B130" t="str">
        <f>CONCATENATE(I50F!C11," ",PROPER(I50F!E11))</f>
        <v xml:space="preserve"> </v>
      </c>
      <c r="E130" t="str">
        <f>I50F!$A$3</f>
        <v>INDIVIDUAL VETERANO FEMENINO 50</v>
      </c>
      <c r="F130" t="e">
        <f>VLOOKUP(A130,licencias!A:J,7,0)</f>
        <v>#N/A</v>
      </c>
      <c r="H130" t="e">
        <f>VLOOKUP(A130,licencias!A:J,8,0)</f>
        <v>#N/A</v>
      </c>
      <c r="J130" t="e">
        <f>VLOOKUP(A130,licencias!A:J,9,0)</f>
        <v>#N/A</v>
      </c>
    </row>
    <row r="131" spans="1:10" x14ac:dyDescent="0.2">
      <c r="A131">
        <f>I50F!B$12</f>
        <v>0</v>
      </c>
      <c r="B131" t="str">
        <f>CONCATENATE(I50F!C12," ",PROPER(I50F!E12))</f>
        <v xml:space="preserve"> </v>
      </c>
      <c r="E131" t="str">
        <f>I50F!$A$3</f>
        <v>INDIVIDUAL VETERANO FEMENINO 50</v>
      </c>
      <c r="F131" t="e">
        <f>VLOOKUP(A131,licencias!A:J,7,0)</f>
        <v>#N/A</v>
      </c>
      <c r="H131" t="e">
        <f>VLOOKUP(A131,licencias!A:J,8,0)</f>
        <v>#N/A</v>
      </c>
      <c r="J131" t="e">
        <f>VLOOKUP(A131,licencias!A:J,9,0)</f>
        <v>#N/A</v>
      </c>
    </row>
    <row r="132" spans="1:10" x14ac:dyDescent="0.2">
      <c r="A132">
        <f>I50F!B$13</f>
        <v>0</v>
      </c>
      <c r="B132" t="str">
        <f>CONCATENATE(I50F!C13," ",PROPER(I50F!E13))</f>
        <v xml:space="preserve"> </v>
      </c>
      <c r="E132" t="str">
        <f>I50F!$A$3</f>
        <v>INDIVIDUAL VETERANO FEMENINO 50</v>
      </c>
      <c r="F132" t="e">
        <f>VLOOKUP(A132,licencias!A:J,7,0)</f>
        <v>#N/A</v>
      </c>
      <c r="H132" t="e">
        <f>VLOOKUP(A132,licencias!A:J,8,0)</f>
        <v>#N/A</v>
      </c>
      <c r="J132" t="e">
        <f>VLOOKUP(A132,licencias!A:J,9,0)</f>
        <v>#N/A</v>
      </c>
    </row>
    <row r="133" spans="1:10" x14ac:dyDescent="0.2">
      <c r="A133">
        <f>I50F!B$14</f>
        <v>0</v>
      </c>
      <c r="B133" t="str">
        <f>CONCATENATE(I50F!C14," ",PROPER(I50F!E14))</f>
        <v xml:space="preserve"> </v>
      </c>
      <c r="E133" t="str">
        <f>I50F!$A$3</f>
        <v>INDIVIDUAL VETERANO FEMENINO 50</v>
      </c>
      <c r="F133" t="e">
        <f>VLOOKUP(A133,licencias!A:J,7,0)</f>
        <v>#N/A</v>
      </c>
      <c r="H133" t="e">
        <f>VLOOKUP(A133,licencias!A:J,8,0)</f>
        <v>#N/A</v>
      </c>
      <c r="J133" t="e">
        <f>VLOOKUP(A133,licencias!A:J,9,0)</f>
        <v>#N/A</v>
      </c>
    </row>
    <row r="134" spans="1:10" x14ac:dyDescent="0.2">
      <c r="A134">
        <f>I50F!B$15</f>
        <v>0</v>
      </c>
      <c r="B134" t="str">
        <f>CONCATENATE(I50F!C15," ",PROPER(I50F!E15))</f>
        <v xml:space="preserve"> </v>
      </c>
      <c r="E134" t="str">
        <f>I50F!$A$3</f>
        <v>INDIVIDUAL VETERANO FEMENINO 50</v>
      </c>
      <c r="F134" t="e">
        <f>VLOOKUP(A134,licencias!A:J,7,0)</f>
        <v>#N/A</v>
      </c>
      <c r="H134" t="e">
        <f>VLOOKUP(A134,licencias!A:J,8,0)</f>
        <v>#N/A</v>
      </c>
      <c r="J134" t="e">
        <f>VLOOKUP(A134,licencias!A:J,9,0)</f>
        <v>#N/A</v>
      </c>
    </row>
    <row r="135" spans="1:10" x14ac:dyDescent="0.2">
      <c r="A135">
        <f>I50F!B$16</f>
        <v>0</v>
      </c>
      <c r="B135" t="str">
        <f>CONCATENATE(I50F!C16," ",PROPER(I50F!E16))</f>
        <v xml:space="preserve"> </v>
      </c>
      <c r="E135" t="str">
        <f>I50F!$A$3</f>
        <v>INDIVIDUAL VETERANO FEMENINO 50</v>
      </c>
      <c r="F135" t="e">
        <f>VLOOKUP(A135,licencias!A:J,7,0)</f>
        <v>#N/A</v>
      </c>
      <c r="H135" t="e">
        <f>VLOOKUP(A135,licencias!A:J,8,0)</f>
        <v>#N/A</v>
      </c>
      <c r="J135" t="e">
        <f>VLOOKUP(A135,licencias!A:J,9,0)</f>
        <v>#N/A</v>
      </c>
    </row>
    <row r="136" spans="1:10" x14ac:dyDescent="0.2">
      <c r="A136">
        <f>I50F!B$17</f>
        <v>0</v>
      </c>
      <c r="B136" t="str">
        <f>CONCATENATE(I50F!C17," ",PROPER(I50F!E17))</f>
        <v xml:space="preserve"> </v>
      </c>
      <c r="E136" t="str">
        <f>I50F!$A$3</f>
        <v>INDIVIDUAL VETERANO FEMENINO 50</v>
      </c>
      <c r="F136" t="e">
        <f>VLOOKUP(A136,licencias!A:J,7,0)</f>
        <v>#N/A</v>
      </c>
      <c r="H136" t="e">
        <f>VLOOKUP(A136,licencias!A:J,8,0)</f>
        <v>#N/A</v>
      </c>
      <c r="J136" t="e">
        <f>VLOOKUP(A136,licencias!A:J,9,0)</f>
        <v>#N/A</v>
      </c>
    </row>
    <row r="137" spans="1:10" x14ac:dyDescent="0.2">
      <c r="A137">
        <f>I50F!B$18</f>
        <v>0</v>
      </c>
      <c r="B137" t="str">
        <f>CONCATENATE(I50F!C18," ",PROPER(I50F!E18))</f>
        <v xml:space="preserve"> </v>
      </c>
      <c r="E137" t="str">
        <f>I50F!$A$3</f>
        <v>INDIVIDUAL VETERANO FEMENINO 50</v>
      </c>
      <c r="F137" t="e">
        <f>VLOOKUP(A137,licencias!A:J,7,0)</f>
        <v>#N/A</v>
      </c>
      <c r="H137" t="e">
        <f>VLOOKUP(A137,licencias!A:J,8,0)</f>
        <v>#N/A</v>
      </c>
      <c r="J137" t="e">
        <f>VLOOKUP(A137,licencias!A:J,9,0)</f>
        <v>#N/A</v>
      </c>
    </row>
    <row r="138" spans="1:10" x14ac:dyDescent="0.2">
      <c r="A138">
        <f>I50F!B$19</f>
        <v>0</v>
      </c>
      <c r="B138" t="str">
        <f>CONCATENATE(I50F!C19," ",PROPER(I50F!E19))</f>
        <v xml:space="preserve"> </v>
      </c>
      <c r="E138" t="str">
        <f>I50F!$A$3</f>
        <v>INDIVIDUAL VETERANO FEMENINO 50</v>
      </c>
      <c r="F138" t="e">
        <f>VLOOKUP(A138,licencias!A:J,7,0)</f>
        <v>#N/A</v>
      </c>
      <c r="H138" t="e">
        <f>VLOOKUP(A138,licencias!A:J,8,0)</f>
        <v>#N/A</v>
      </c>
      <c r="J138" t="e">
        <f>VLOOKUP(A138,licencias!A:J,9,0)</f>
        <v>#N/A</v>
      </c>
    </row>
    <row r="139" spans="1:10" x14ac:dyDescent="0.2">
      <c r="A139">
        <f>I50F!B$20</f>
        <v>0</v>
      </c>
      <c r="B139" t="str">
        <f>CONCATENATE(I50F!C20," ",PROPER(I50F!E20))</f>
        <v xml:space="preserve"> </v>
      </c>
      <c r="E139" t="str">
        <f>I50F!$A$3</f>
        <v>INDIVIDUAL VETERANO FEMENINO 50</v>
      </c>
      <c r="F139" t="e">
        <f>VLOOKUP(A139,licencias!A:J,7,0)</f>
        <v>#N/A</v>
      </c>
      <c r="H139" t="e">
        <f>VLOOKUP(A139,licencias!A:J,8,0)</f>
        <v>#N/A</v>
      </c>
      <c r="J139" t="e">
        <f>VLOOKUP(A139,licencias!A:J,9,0)</f>
        <v>#N/A</v>
      </c>
    </row>
    <row r="140" spans="1:10" x14ac:dyDescent="0.2">
      <c r="A140">
        <f>I50F!B$21</f>
        <v>0</v>
      </c>
      <c r="B140" t="str">
        <f>CONCATENATE(I50F!C21," ",PROPER(I50F!E21))</f>
        <v xml:space="preserve"> </v>
      </c>
      <c r="E140" t="str">
        <f>I50F!$A$3</f>
        <v>INDIVIDUAL VETERANO FEMENINO 50</v>
      </c>
      <c r="F140" t="e">
        <f>VLOOKUP(A140,licencias!A:J,7,0)</f>
        <v>#N/A</v>
      </c>
      <c r="H140" t="e">
        <f>VLOOKUP(A140,licencias!A:J,8,0)</f>
        <v>#N/A</v>
      </c>
      <c r="J140" t="e">
        <f>VLOOKUP(A140,licencias!A:J,9,0)</f>
        <v>#N/A</v>
      </c>
    </row>
    <row r="141" spans="1:10" x14ac:dyDescent="0.2">
      <c r="A141">
        <f>I50F!B$22</f>
        <v>0</v>
      </c>
      <c r="B141" t="str">
        <f>CONCATENATE(I50F!C22," ",PROPER(I50F!E22))</f>
        <v xml:space="preserve"> </v>
      </c>
      <c r="E141" t="str">
        <f>I50F!$A$3</f>
        <v>INDIVIDUAL VETERANO FEMENINO 50</v>
      </c>
      <c r="F141" t="e">
        <f>VLOOKUP(A141,licencias!A:J,7,0)</f>
        <v>#N/A</v>
      </c>
      <c r="H141" t="e">
        <f>VLOOKUP(A141,licencias!A:J,8,0)</f>
        <v>#N/A</v>
      </c>
      <c r="J141" t="e">
        <f>VLOOKUP(A141,licencias!A:J,9,0)</f>
        <v>#N/A</v>
      </c>
    </row>
    <row r="142" spans="1:10" x14ac:dyDescent="0.2">
      <c r="A142">
        <f>I50F!B$23</f>
        <v>0</v>
      </c>
      <c r="B142" t="str">
        <f>CONCATENATE(I50F!C23," ",PROPER(I50F!E23))</f>
        <v xml:space="preserve"> </v>
      </c>
      <c r="E142" t="str">
        <f>I50F!$A$3</f>
        <v>INDIVIDUAL VETERANO FEMENINO 50</v>
      </c>
      <c r="F142" t="e">
        <f>VLOOKUP(A142,licencias!A:J,7,0)</f>
        <v>#N/A</v>
      </c>
      <c r="H142" t="e">
        <f>VLOOKUP(A142,licencias!A:J,8,0)</f>
        <v>#N/A</v>
      </c>
      <c r="J142" t="e">
        <f>VLOOKUP(A142,licencias!A:J,9,0)</f>
        <v>#N/A</v>
      </c>
    </row>
    <row r="143" spans="1:10" x14ac:dyDescent="0.2">
      <c r="A143">
        <f>I50F!B$24</f>
        <v>0</v>
      </c>
      <c r="B143" t="str">
        <f>CONCATENATE(I50F!C24," ",PROPER(I50F!E24))</f>
        <v xml:space="preserve"> </v>
      </c>
      <c r="E143" t="str">
        <f>I50F!$A$3</f>
        <v>INDIVIDUAL VETERANO FEMENINO 50</v>
      </c>
      <c r="F143" t="e">
        <f>VLOOKUP(A143,licencias!A:J,7,0)</f>
        <v>#N/A</v>
      </c>
      <c r="H143" t="e">
        <f>VLOOKUP(A143,licencias!A:J,8,0)</f>
        <v>#N/A</v>
      </c>
      <c r="J143" t="e">
        <f>VLOOKUP(A143,licencias!A:J,9,0)</f>
        <v>#N/A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5"/>
  <sheetViews>
    <sheetView topLeftCell="A61" workbookViewId="0">
      <selection activeCell="N33" sqref="N33"/>
    </sheetView>
  </sheetViews>
  <sheetFormatPr baseColWidth="10" defaultRowHeight="12.75" x14ac:dyDescent="0.2"/>
  <cols>
    <col min="1" max="1" width="6" bestFit="1" customWidth="1"/>
    <col min="2" max="2" width="13.7109375" bestFit="1" customWidth="1"/>
    <col min="3" max="3" width="5" bestFit="1" customWidth="1"/>
    <col min="4" max="4" width="20.7109375" bestFit="1" customWidth="1"/>
    <col min="5" max="5" width="22.28515625" bestFit="1" customWidth="1"/>
    <col min="6" max="6" width="11" bestFit="1" customWidth="1"/>
    <col min="7" max="7" width="25.5703125" bestFit="1" customWidth="1"/>
    <col min="8" max="8" width="2.140625" bestFit="1" customWidth="1"/>
    <col min="9" max="9" width="2.42578125" bestFit="1" customWidth="1"/>
    <col min="10" max="11" width="4.28515625" bestFit="1" customWidth="1"/>
  </cols>
  <sheetData>
    <row r="3" spans="1:11" x14ac:dyDescent="0.2">
      <c r="A3">
        <f>D40M!B9</f>
        <v>0</v>
      </c>
      <c r="B3" t="str">
        <f>CONCATENATE(D40M!C9," ",PROPER(D40M!E9))</f>
        <v xml:space="preserve"> </v>
      </c>
      <c r="C3">
        <f>D40M!B10</f>
        <v>0</v>
      </c>
      <c r="D3" t="str">
        <f>CONCATENATE(D40M!C10," ",PROPER(D40M!E10))</f>
        <v xml:space="preserve"> </v>
      </c>
      <c r="E3" t="str">
        <f>D40M!$A$3</f>
        <v>DOBLES 40 MASCULINO</v>
      </c>
      <c r="F3" t="e">
        <f>VLOOKUP(A3,licencias!A:J,7,0)</f>
        <v>#N/A</v>
      </c>
      <c r="G3" t="e">
        <f>VLOOKUP(C3,licencias!A:J,7,0)</f>
        <v>#N/A</v>
      </c>
      <c r="H3" t="e">
        <f>VLOOKUP(A3,licencias!A:J,8,0)</f>
        <v>#N/A</v>
      </c>
      <c r="I3" t="e">
        <f>VLOOKUP(C3,licencias!A:J,8,0)</f>
        <v>#N/A</v>
      </c>
      <c r="J3" t="e">
        <f>VLOOKUP(A3,licencias!A:J,9,0)</f>
        <v>#N/A</v>
      </c>
      <c r="K3" t="e">
        <f>VLOOKUP(C3,licencias!A:J,9,0)</f>
        <v>#N/A</v>
      </c>
    </row>
    <row r="4" spans="1:11" x14ac:dyDescent="0.2">
      <c r="A4">
        <f>D40M!B11</f>
        <v>0</v>
      </c>
      <c r="B4" t="str">
        <f>CONCATENATE(D40M!C11," ",PROPER(D40M!E11))</f>
        <v xml:space="preserve"> </v>
      </c>
      <c r="C4">
        <f>D40M!B12</f>
        <v>0</v>
      </c>
      <c r="D4" t="str">
        <f>CONCATENATE(D40M!C12," ",PROPER(D40M!E12))</f>
        <v xml:space="preserve"> </v>
      </c>
      <c r="E4" t="str">
        <f>D40M!$A$3</f>
        <v>DOBLES 40 MASCULINO</v>
      </c>
      <c r="F4" t="e">
        <f>VLOOKUP(A4,licencias!A:J,7,0)</f>
        <v>#N/A</v>
      </c>
      <c r="G4" t="e">
        <f>VLOOKUP(C4,licencias!A:J,7,0)</f>
        <v>#N/A</v>
      </c>
      <c r="H4" t="e">
        <f>VLOOKUP(A4,licencias!A:J,8,0)</f>
        <v>#N/A</v>
      </c>
      <c r="I4" t="e">
        <f>VLOOKUP(C4,licencias!A:J,8,0)</f>
        <v>#N/A</v>
      </c>
      <c r="J4" t="e">
        <f>VLOOKUP(A4,licencias!A:J,9,0)</f>
        <v>#N/A</v>
      </c>
      <c r="K4" t="e">
        <f>VLOOKUP(C4,licencias!A:J,9,0)</f>
        <v>#N/A</v>
      </c>
    </row>
    <row r="5" spans="1:11" x14ac:dyDescent="0.2">
      <c r="A5">
        <f>D40M!B13</f>
        <v>0</v>
      </c>
      <c r="B5" t="str">
        <f>CONCATENATE(D40M!C13," ",PROPER(D40M!E13))</f>
        <v xml:space="preserve"> </v>
      </c>
      <c r="C5">
        <f>D40M!B14</f>
        <v>0</v>
      </c>
      <c r="D5" t="str">
        <f>CONCATENATE(D40M!C14," ",PROPER(D40M!E14))</f>
        <v xml:space="preserve"> </v>
      </c>
      <c r="E5" t="str">
        <f>D40M!$A$3</f>
        <v>DOBLES 40 MASCULINO</v>
      </c>
      <c r="F5" t="e">
        <f>VLOOKUP(A5,licencias!A:J,7,0)</f>
        <v>#N/A</v>
      </c>
      <c r="G5" t="e">
        <f>VLOOKUP(C5,licencias!A:J,7,0)</f>
        <v>#N/A</v>
      </c>
      <c r="H5" t="e">
        <f>VLOOKUP(A5,licencias!A:J,8,0)</f>
        <v>#N/A</v>
      </c>
      <c r="I5" t="e">
        <f>VLOOKUP(C5,licencias!A:J,8,0)</f>
        <v>#N/A</v>
      </c>
      <c r="J5" t="e">
        <f>VLOOKUP(A5,licencias!A:J,9,0)</f>
        <v>#N/A</v>
      </c>
      <c r="K5" t="e">
        <f>VLOOKUP(C5,licencias!A:J,9,0)</f>
        <v>#N/A</v>
      </c>
    </row>
    <row r="6" spans="1:11" x14ac:dyDescent="0.2">
      <c r="A6">
        <f>D40M!B15</f>
        <v>0</v>
      </c>
      <c r="B6" t="str">
        <f>CONCATENATE(D40M!C15," ",PROPER(D40M!E15))</f>
        <v xml:space="preserve"> </v>
      </c>
      <c r="C6">
        <f>D40M!B16</f>
        <v>0</v>
      </c>
      <c r="D6" t="str">
        <f>CONCATENATE(D40M!C16," ",PROPER(D40M!E16))</f>
        <v xml:space="preserve"> </v>
      </c>
      <c r="E6" t="str">
        <f>D40M!$A$3</f>
        <v>DOBLES 40 MASCULINO</v>
      </c>
      <c r="F6" t="e">
        <f>VLOOKUP(A6,licencias!A:J,7,0)</f>
        <v>#N/A</v>
      </c>
      <c r="G6" t="e">
        <f>VLOOKUP(C6,licencias!A:J,7,0)</f>
        <v>#N/A</v>
      </c>
      <c r="H6" t="e">
        <f>VLOOKUP(A6,licencias!A:J,8,0)</f>
        <v>#N/A</v>
      </c>
      <c r="I6" t="e">
        <f>VLOOKUP(C6,licencias!A:J,8,0)</f>
        <v>#N/A</v>
      </c>
      <c r="J6" t="e">
        <f>VLOOKUP(A6,licencias!A:J,9,0)</f>
        <v>#N/A</v>
      </c>
      <c r="K6" t="e">
        <f>VLOOKUP(C6,licencias!A:J,9,0)</f>
        <v>#N/A</v>
      </c>
    </row>
    <row r="7" spans="1:11" x14ac:dyDescent="0.2">
      <c r="A7">
        <f>D40M!B17</f>
        <v>0</v>
      </c>
      <c r="B7" t="str">
        <f>CONCATENATE(D40M!C17," ",PROPER(D40M!E17))</f>
        <v xml:space="preserve"> </v>
      </c>
      <c r="C7">
        <f>D40M!B18</f>
        <v>0</v>
      </c>
      <c r="D7" t="str">
        <f>CONCATENATE(D40M!C18," ",PROPER(D40M!E18))</f>
        <v xml:space="preserve"> </v>
      </c>
      <c r="E7" t="str">
        <f>D40M!$A$3</f>
        <v>DOBLES 40 MASCULINO</v>
      </c>
      <c r="F7" t="e">
        <f>VLOOKUP(A7,licencias!A:J,7,0)</f>
        <v>#N/A</v>
      </c>
      <c r="G7" t="e">
        <f>VLOOKUP(C7,licencias!A:J,7,0)</f>
        <v>#N/A</v>
      </c>
      <c r="H7" t="e">
        <f>VLOOKUP(A7,licencias!A:J,8,0)</f>
        <v>#N/A</v>
      </c>
      <c r="I7" t="e">
        <f>VLOOKUP(C7,licencias!A:J,8,0)</f>
        <v>#N/A</v>
      </c>
      <c r="J7" t="e">
        <f>VLOOKUP(A7,licencias!A:J,9,0)</f>
        <v>#N/A</v>
      </c>
      <c r="K7" t="e">
        <f>VLOOKUP(C7,licencias!A:J,9,0)</f>
        <v>#N/A</v>
      </c>
    </row>
    <row r="8" spans="1:11" x14ac:dyDescent="0.2">
      <c r="A8">
        <f>D40M!B19</f>
        <v>0</v>
      </c>
      <c r="B8" t="str">
        <f>CONCATENATE(D40M!C19," ",PROPER(D40M!E19))</f>
        <v xml:space="preserve"> </v>
      </c>
      <c r="C8">
        <f>D40M!B20</f>
        <v>0</v>
      </c>
      <c r="D8" t="str">
        <f>CONCATENATE(D40M!C20," ",PROPER(D40M!E20))</f>
        <v xml:space="preserve"> </v>
      </c>
      <c r="E8" t="str">
        <f>D40M!$A$3</f>
        <v>DOBLES 40 MASCULINO</v>
      </c>
      <c r="F8" t="e">
        <f>VLOOKUP(A8,licencias!A:J,7,0)</f>
        <v>#N/A</v>
      </c>
      <c r="G8" t="e">
        <f>VLOOKUP(C8,licencias!A:J,7,0)</f>
        <v>#N/A</v>
      </c>
      <c r="H8" t="e">
        <f>VLOOKUP(A8,licencias!A:J,8,0)</f>
        <v>#N/A</v>
      </c>
      <c r="I8" t="e">
        <f>VLOOKUP(C8,licencias!A:J,8,0)</f>
        <v>#N/A</v>
      </c>
      <c r="J8" t="e">
        <f>VLOOKUP(A8,licencias!A:J,9,0)</f>
        <v>#N/A</v>
      </c>
      <c r="K8" t="e">
        <f>VLOOKUP(C8,licencias!A:J,9,0)</f>
        <v>#N/A</v>
      </c>
    </row>
    <row r="9" spans="1:11" x14ac:dyDescent="0.2">
      <c r="A9">
        <f>D40M!B21</f>
        <v>0</v>
      </c>
      <c r="B9" t="str">
        <f>CONCATENATE(D40M!C21," ",PROPER(D40M!E21))</f>
        <v xml:space="preserve"> </v>
      </c>
      <c r="C9">
        <f>D40M!B22</f>
        <v>0</v>
      </c>
      <c r="D9" t="str">
        <f>CONCATENATE(D40M!C22," ",PROPER(D40M!E22))</f>
        <v xml:space="preserve"> </v>
      </c>
      <c r="E9" t="str">
        <f>D40M!$A$3</f>
        <v>DOBLES 40 MASCULINO</v>
      </c>
      <c r="F9" t="e">
        <f>VLOOKUP(A9,licencias!A:J,7,0)</f>
        <v>#N/A</v>
      </c>
      <c r="G9" t="e">
        <f>VLOOKUP(C9,licencias!A:J,7,0)</f>
        <v>#N/A</v>
      </c>
      <c r="H9" t="e">
        <f>VLOOKUP(A9,licencias!A:J,8,0)</f>
        <v>#N/A</v>
      </c>
      <c r="I9" t="e">
        <f>VLOOKUP(C9,licencias!A:J,8,0)</f>
        <v>#N/A</v>
      </c>
      <c r="J9" t="e">
        <f>VLOOKUP(A9,licencias!A:J,9,0)</f>
        <v>#N/A</v>
      </c>
      <c r="K9" t="e">
        <f>VLOOKUP(C9,licencias!A:J,9,0)</f>
        <v>#N/A</v>
      </c>
    </row>
    <row r="12" spans="1:11" x14ac:dyDescent="0.2">
      <c r="A12">
        <f>D40M!B26</f>
        <v>0</v>
      </c>
      <c r="B12" t="str">
        <f>CONCATENATE(D40M!C26," ",PROPER(D40M!E26))</f>
        <v xml:space="preserve"> </v>
      </c>
      <c r="C12">
        <f>D40M!B27</f>
        <v>0</v>
      </c>
      <c r="D12" t="str">
        <f>CONCATENATE(D40M!C27," ",PROPER(D40M!E27))</f>
        <v xml:space="preserve"> </v>
      </c>
      <c r="E12" t="str">
        <f>D40M!$A$3</f>
        <v>DOBLES 40 MASCULINO</v>
      </c>
      <c r="F12" t="e">
        <f>VLOOKUP(A12,licencias!A:J,7,0)</f>
        <v>#N/A</v>
      </c>
      <c r="G12" t="e">
        <f>VLOOKUP(C12,licencias!A:J,7,0)</f>
        <v>#N/A</v>
      </c>
      <c r="H12" t="e">
        <f>VLOOKUP(A12,licencias!A:J,8,0)</f>
        <v>#N/A</v>
      </c>
      <c r="I12" t="e">
        <f>VLOOKUP(C12,licencias!A:J,8,0)</f>
        <v>#N/A</v>
      </c>
      <c r="J12" t="e">
        <f>VLOOKUP(A12,licencias!A:J,9,0)</f>
        <v>#N/A</v>
      </c>
      <c r="K12" t="e">
        <f>VLOOKUP(C12,licencias!A:J,9,0)</f>
        <v>#N/A</v>
      </c>
    </row>
    <row r="13" spans="1:11" x14ac:dyDescent="0.2">
      <c r="A13">
        <f>D40M!B28</f>
        <v>0</v>
      </c>
      <c r="B13" t="str">
        <f>CONCATENATE(D40M!C28," ",PROPER(D40M!E28))</f>
        <v xml:space="preserve"> </v>
      </c>
      <c r="C13">
        <f>D40M!B29</f>
        <v>0</v>
      </c>
      <c r="D13" t="str">
        <f>CONCATENATE(D40M!C29," ",PROPER(D40M!E29))</f>
        <v xml:space="preserve"> </v>
      </c>
      <c r="E13" t="str">
        <f>D40M!$A$3</f>
        <v>DOBLES 40 MASCULINO</v>
      </c>
      <c r="F13" t="e">
        <f>VLOOKUP(A13,licencias!A:J,7,0)</f>
        <v>#N/A</v>
      </c>
      <c r="G13" t="e">
        <f>VLOOKUP(C13,licencias!A:J,7,0)</f>
        <v>#N/A</v>
      </c>
      <c r="H13" t="e">
        <f>VLOOKUP(A13,licencias!A:J,8,0)</f>
        <v>#N/A</v>
      </c>
      <c r="I13" t="e">
        <f>VLOOKUP(C13,licencias!A:J,8,0)</f>
        <v>#N/A</v>
      </c>
      <c r="J13" t="e">
        <f>VLOOKUP(A13,licencias!A:J,9,0)</f>
        <v>#N/A</v>
      </c>
      <c r="K13" t="e">
        <f>VLOOKUP(C13,licencias!A:J,9,0)</f>
        <v>#N/A</v>
      </c>
    </row>
    <row r="14" spans="1:11" x14ac:dyDescent="0.2">
      <c r="A14">
        <f>D40M!B30</f>
        <v>0</v>
      </c>
      <c r="B14" t="str">
        <f>CONCATENATE(D40M!C30," ",PROPER(D40M!E30))</f>
        <v xml:space="preserve"> </v>
      </c>
      <c r="C14">
        <f>D40M!B31</f>
        <v>0</v>
      </c>
      <c r="D14" t="str">
        <f>CONCATENATE(D40M!C31," ",PROPER(D40M!E31))</f>
        <v xml:space="preserve"> </v>
      </c>
      <c r="E14" t="str">
        <f>D40M!$A$3</f>
        <v>DOBLES 40 MASCULINO</v>
      </c>
      <c r="F14" t="e">
        <f>VLOOKUP(A14,licencias!A:J,7,0)</f>
        <v>#N/A</v>
      </c>
      <c r="G14" t="e">
        <f>VLOOKUP(C14,licencias!A:J,7,0)</f>
        <v>#N/A</v>
      </c>
      <c r="H14" t="e">
        <f>VLOOKUP(A14,licencias!A:J,8,0)</f>
        <v>#N/A</v>
      </c>
      <c r="I14" t="e">
        <f>VLOOKUP(C14,licencias!A:J,8,0)</f>
        <v>#N/A</v>
      </c>
      <c r="J14" t="e">
        <f>VLOOKUP(A14,licencias!A:J,9,0)</f>
        <v>#N/A</v>
      </c>
      <c r="K14" t="e">
        <f>VLOOKUP(C14,licencias!A:J,9,0)</f>
        <v>#N/A</v>
      </c>
    </row>
    <row r="18" spans="1:11" x14ac:dyDescent="0.2">
      <c r="A18">
        <f>DF!B9</f>
        <v>0</v>
      </c>
      <c r="B18" t="str">
        <f>CONCATENATE(DF!C9," ",PROPER(DF!E9))</f>
        <v xml:space="preserve"> </v>
      </c>
      <c r="C18">
        <f>DF!B10</f>
        <v>0</v>
      </c>
      <c r="D18" t="str">
        <f>CONCATENATE(DF!C10," ",PROPER(DF!E10))</f>
        <v xml:space="preserve"> </v>
      </c>
      <c r="E18" t="str">
        <f>DF!$A$3</f>
        <v>DOBLES FEMENINO</v>
      </c>
      <c r="F18" t="e">
        <f>VLOOKUP(A18,licencias!A:J,7,0)</f>
        <v>#N/A</v>
      </c>
      <c r="G18" t="e">
        <f>VLOOKUP(C18,licencias!A:J,7,0)</f>
        <v>#N/A</v>
      </c>
      <c r="H18" t="e">
        <f>VLOOKUP(A18,licencias!A:J,8,0)</f>
        <v>#N/A</v>
      </c>
      <c r="I18" t="e">
        <f>VLOOKUP(C18,licencias!A:J,8,0)</f>
        <v>#N/A</v>
      </c>
      <c r="J18" t="e">
        <f>VLOOKUP(A18,licencias!A:J,9,0)</f>
        <v>#N/A</v>
      </c>
      <c r="K18" t="e">
        <f>VLOOKUP(C18,licencias!A:J,9,0)</f>
        <v>#N/A</v>
      </c>
    </row>
    <row r="19" spans="1:11" x14ac:dyDescent="0.2">
      <c r="A19">
        <f>DF!B11</f>
        <v>0</v>
      </c>
      <c r="B19" t="str">
        <f>CONCATENATE(DF!C11," ",PROPER(DF!E11))</f>
        <v xml:space="preserve"> </v>
      </c>
      <c r="C19">
        <f>DF!B12</f>
        <v>0</v>
      </c>
      <c r="D19" t="str">
        <f>CONCATENATE(DF!C12," ",PROPER(DF!E12))</f>
        <v xml:space="preserve"> </v>
      </c>
      <c r="E19" t="str">
        <f>DF!$A$3</f>
        <v>DOBLES FEMENINO</v>
      </c>
      <c r="F19" t="e">
        <f>VLOOKUP(A19,licencias!A:J,7,0)</f>
        <v>#N/A</v>
      </c>
      <c r="G19" t="e">
        <f>VLOOKUP(C19,licencias!A:J,7,0)</f>
        <v>#N/A</v>
      </c>
      <c r="H19" t="e">
        <f>VLOOKUP(A19,licencias!A:J,8,0)</f>
        <v>#N/A</v>
      </c>
      <c r="I19" t="e">
        <f>VLOOKUP(C19,licencias!A:J,8,0)</f>
        <v>#N/A</v>
      </c>
      <c r="J19" t="e">
        <f>VLOOKUP(A19,licencias!A:J,9,0)</f>
        <v>#N/A</v>
      </c>
      <c r="K19" t="e">
        <f>VLOOKUP(C19,licencias!A:J,9,0)</f>
        <v>#N/A</v>
      </c>
    </row>
    <row r="20" spans="1:11" x14ac:dyDescent="0.2">
      <c r="A20">
        <f>DF!B13</f>
        <v>0</v>
      </c>
      <c r="B20" t="str">
        <f>CONCATENATE(DF!C13," ",PROPER(DF!E13))</f>
        <v xml:space="preserve"> </v>
      </c>
      <c r="C20">
        <f>DF!B14</f>
        <v>0</v>
      </c>
      <c r="D20" t="str">
        <f>CONCATENATE(DF!C14," ",PROPER(DF!E14))</f>
        <v xml:space="preserve"> </v>
      </c>
      <c r="E20" t="str">
        <f>DF!$A$3</f>
        <v>DOBLES FEMENINO</v>
      </c>
      <c r="F20" t="e">
        <f>VLOOKUP(A20,licencias!A:J,7,0)</f>
        <v>#N/A</v>
      </c>
      <c r="G20" t="e">
        <f>VLOOKUP(C20,licencias!A:J,7,0)</f>
        <v>#N/A</v>
      </c>
      <c r="H20" t="e">
        <f>VLOOKUP(A20,licencias!A:J,8,0)</f>
        <v>#N/A</v>
      </c>
      <c r="I20" t="e">
        <f>VLOOKUP(C20,licencias!A:J,8,0)</f>
        <v>#N/A</v>
      </c>
      <c r="J20" t="e">
        <f>VLOOKUP(A20,licencias!A:J,9,0)</f>
        <v>#N/A</v>
      </c>
      <c r="K20" t="e">
        <f>VLOOKUP(C20,licencias!A:J,9,0)</f>
        <v>#N/A</v>
      </c>
    </row>
    <row r="21" spans="1:11" x14ac:dyDescent="0.2">
      <c r="A21">
        <f>DF!B15</f>
        <v>0</v>
      </c>
      <c r="B21" t="str">
        <f>CONCATENATE(DF!C15," ",PROPER(DF!E15))</f>
        <v xml:space="preserve"> </v>
      </c>
      <c r="C21">
        <f>DF!B16</f>
        <v>0</v>
      </c>
      <c r="D21" t="str">
        <f>CONCATENATE(DF!C16," ",PROPER(DF!E16))</f>
        <v xml:space="preserve"> </v>
      </c>
      <c r="E21" t="str">
        <f>DF!$A$3</f>
        <v>DOBLES FEMENINO</v>
      </c>
      <c r="F21" t="e">
        <f>VLOOKUP(A21,licencias!A:J,7,0)</f>
        <v>#N/A</v>
      </c>
      <c r="G21" t="e">
        <f>VLOOKUP(C21,licencias!A:J,7,0)</f>
        <v>#N/A</v>
      </c>
      <c r="H21" t="e">
        <f>VLOOKUP(A21,licencias!A:J,8,0)</f>
        <v>#N/A</v>
      </c>
      <c r="I21" t="e">
        <f>VLOOKUP(C21,licencias!A:J,8,0)</f>
        <v>#N/A</v>
      </c>
      <c r="J21" t="e">
        <f>VLOOKUP(A21,licencias!A:J,9,0)</f>
        <v>#N/A</v>
      </c>
      <c r="K21" t="e">
        <f>VLOOKUP(C21,licencias!A:J,9,0)</f>
        <v>#N/A</v>
      </c>
    </row>
    <row r="22" spans="1:11" x14ac:dyDescent="0.2">
      <c r="A22">
        <f>DF!B17</f>
        <v>0</v>
      </c>
      <c r="B22" t="str">
        <f>CONCATENATE(DF!C17," ",PROPER(DF!E17))</f>
        <v xml:space="preserve"> </v>
      </c>
      <c r="C22">
        <f>DF!B18</f>
        <v>0</v>
      </c>
      <c r="D22" t="str">
        <f>CONCATENATE(DF!C18," ",PROPER(DF!E18))</f>
        <v xml:space="preserve"> </v>
      </c>
      <c r="E22" t="str">
        <f>DF!$A$3</f>
        <v>DOBLES FEMENINO</v>
      </c>
      <c r="F22" t="e">
        <f>VLOOKUP(A22,licencias!A:J,7,0)</f>
        <v>#N/A</v>
      </c>
      <c r="G22" t="e">
        <f>VLOOKUP(C22,licencias!A:J,7,0)</f>
        <v>#N/A</v>
      </c>
      <c r="H22" t="e">
        <f>VLOOKUP(A22,licencias!A:J,8,0)</f>
        <v>#N/A</v>
      </c>
      <c r="I22" t="e">
        <f>VLOOKUP(C22,licencias!A:J,8,0)</f>
        <v>#N/A</v>
      </c>
      <c r="J22" t="e">
        <f>VLOOKUP(A22,licencias!A:J,9,0)</f>
        <v>#N/A</v>
      </c>
      <c r="K22" t="e">
        <f>VLOOKUP(C22,licencias!A:J,9,0)</f>
        <v>#N/A</v>
      </c>
    </row>
    <row r="23" spans="1:11" x14ac:dyDescent="0.2">
      <c r="A23">
        <f>DF!B19</f>
        <v>0</v>
      </c>
      <c r="B23" t="str">
        <f>CONCATENATE(DF!C19," ",PROPER(DF!E19))</f>
        <v xml:space="preserve"> </v>
      </c>
      <c r="C23">
        <f>DF!B20</f>
        <v>0</v>
      </c>
      <c r="D23" t="str">
        <f>CONCATENATE(DF!C20," ",PROPER(DF!E20))</f>
        <v xml:space="preserve"> </v>
      </c>
      <c r="E23" t="str">
        <f>DF!$A$3</f>
        <v>DOBLES FEMENINO</v>
      </c>
      <c r="F23" t="e">
        <f>VLOOKUP(A23,licencias!A:J,7,0)</f>
        <v>#N/A</v>
      </c>
      <c r="G23" t="e">
        <f>VLOOKUP(C23,licencias!A:J,7,0)</f>
        <v>#N/A</v>
      </c>
      <c r="H23" t="e">
        <f>VLOOKUP(A23,licencias!A:J,8,0)</f>
        <v>#N/A</v>
      </c>
      <c r="I23" t="e">
        <f>VLOOKUP(C23,licencias!A:J,8,0)</f>
        <v>#N/A</v>
      </c>
      <c r="J23" t="e">
        <f>VLOOKUP(A23,licencias!A:J,9,0)</f>
        <v>#N/A</v>
      </c>
      <c r="K23" t="e">
        <f>VLOOKUP(C23,licencias!A:J,9,0)</f>
        <v>#N/A</v>
      </c>
    </row>
    <row r="24" spans="1:11" x14ac:dyDescent="0.2">
      <c r="A24">
        <f>DF!B21</f>
        <v>0</v>
      </c>
      <c r="B24" t="str">
        <f>CONCATENATE(DF!C21," ",PROPER(DF!E21))</f>
        <v xml:space="preserve"> </v>
      </c>
      <c r="C24">
        <f>DF!B22</f>
        <v>0</v>
      </c>
      <c r="D24" t="str">
        <f>CONCATENATE(DF!C22," ",PROPER(DF!E22))</f>
        <v xml:space="preserve"> </v>
      </c>
      <c r="E24" t="str">
        <f>DF!$A$3</f>
        <v>DOBLES FEMENINO</v>
      </c>
      <c r="F24" t="e">
        <f>VLOOKUP(A24,licencias!A:J,7,0)</f>
        <v>#N/A</v>
      </c>
      <c r="G24" t="e">
        <f>VLOOKUP(C24,licencias!A:J,7,0)</f>
        <v>#N/A</v>
      </c>
      <c r="H24" t="e">
        <f>VLOOKUP(A24,licencias!A:J,8,0)</f>
        <v>#N/A</v>
      </c>
      <c r="I24" t="e">
        <f>VLOOKUP(C24,licencias!A:J,8,0)</f>
        <v>#N/A</v>
      </c>
      <c r="J24" t="e">
        <f>VLOOKUP(A24,licencias!A:J,9,0)</f>
        <v>#N/A</v>
      </c>
      <c r="K24" t="e">
        <f>VLOOKUP(C24,licencias!A:J,9,0)</f>
        <v>#N/A</v>
      </c>
    </row>
    <row r="27" spans="1:11" x14ac:dyDescent="0.2">
      <c r="A27">
        <f>DF!B26</f>
        <v>0</v>
      </c>
      <c r="B27" t="str">
        <f>CONCATENATE(DF!C26," ",PROPER(DF!E26))</f>
        <v xml:space="preserve"> </v>
      </c>
      <c r="C27">
        <f>DF!B27</f>
        <v>0</v>
      </c>
      <c r="D27" t="str">
        <f>CONCATENATE(DF!C27," ",PROPER(DF!E27))</f>
        <v xml:space="preserve"> </v>
      </c>
      <c r="E27" t="str">
        <f>DF!$A$3</f>
        <v>DOBLES FEMENINO</v>
      </c>
      <c r="F27" t="e">
        <f>VLOOKUP(A27,licencias!A:J,7,0)</f>
        <v>#N/A</v>
      </c>
      <c r="G27" t="e">
        <f>VLOOKUP(C27,licencias!A:J,7,0)</f>
        <v>#N/A</v>
      </c>
      <c r="H27" t="e">
        <f>VLOOKUP(A27,licencias!A:J,8,0)</f>
        <v>#N/A</v>
      </c>
      <c r="I27" t="e">
        <f>VLOOKUP(C27,licencias!A:J,8,0)</f>
        <v>#N/A</v>
      </c>
      <c r="J27" t="e">
        <f>VLOOKUP(A27,licencias!A:J,9,0)</f>
        <v>#N/A</v>
      </c>
      <c r="K27" t="e">
        <f>VLOOKUP(C27,licencias!A:J,9,0)</f>
        <v>#N/A</v>
      </c>
    </row>
    <row r="28" spans="1:11" x14ac:dyDescent="0.2">
      <c r="A28">
        <f>DF!B28</f>
        <v>0</v>
      </c>
      <c r="B28" t="str">
        <f>CONCATENATE(DF!C28," ",PROPER(DF!E28))</f>
        <v xml:space="preserve"> </v>
      </c>
      <c r="C28">
        <f>DF!B29</f>
        <v>0</v>
      </c>
      <c r="D28" t="str">
        <f>CONCATENATE(DF!C29," ",PROPER(DF!E29))</f>
        <v xml:space="preserve"> </v>
      </c>
      <c r="E28" t="str">
        <f>DF!$A$3</f>
        <v>DOBLES FEMENINO</v>
      </c>
      <c r="F28" t="e">
        <f>VLOOKUP(A28,licencias!A:J,7,0)</f>
        <v>#N/A</v>
      </c>
      <c r="G28" t="e">
        <f>VLOOKUP(C28,licencias!A:J,7,0)</f>
        <v>#N/A</v>
      </c>
      <c r="H28" t="e">
        <f>VLOOKUP(A28,licencias!A:J,8,0)</f>
        <v>#N/A</v>
      </c>
      <c r="I28" t="e">
        <f>VLOOKUP(C28,licencias!A:J,8,0)</f>
        <v>#N/A</v>
      </c>
      <c r="J28" t="e">
        <f>VLOOKUP(A28,licencias!A:J,9,0)</f>
        <v>#N/A</v>
      </c>
      <c r="K28" t="e">
        <f>VLOOKUP(C28,licencias!A:J,9,0)</f>
        <v>#N/A</v>
      </c>
    </row>
    <row r="29" spans="1:11" x14ac:dyDescent="0.2">
      <c r="A29">
        <f>DF!B30</f>
        <v>0</v>
      </c>
      <c r="B29" t="str">
        <f>CONCATENATE(DF!C30," ",PROPER(DF!E30))</f>
        <v xml:space="preserve"> </v>
      </c>
      <c r="C29">
        <f>DF!B31</f>
        <v>0</v>
      </c>
      <c r="D29" t="str">
        <f>CONCATENATE(DF!C31," ",PROPER(DF!E31))</f>
        <v xml:space="preserve"> </v>
      </c>
      <c r="E29" t="str">
        <f>DF!$A$3</f>
        <v>DOBLES FEMENINO</v>
      </c>
      <c r="F29" t="e">
        <f>VLOOKUP(A29,licencias!A:J,7,0)</f>
        <v>#N/A</v>
      </c>
      <c r="G29" t="e">
        <f>VLOOKUP(C29,licencias!A:J,7,0)</f>
        <v>#N/A</v>
      </c>
      <c r="H29" t="e">
        <f>VLOOKUP(A29,licencias!A:J,8,0)</f>
        <v>#N/A</v>
      </c>
      <c r="I29" t="e">
        <f>VLOOKUP(C29,licencias!A:J,8,0)</f>
        <v>#N/A</v>
      </c>
      <c r="J29" t="e">
        <f>VLOOKUP(A29,licencias!A:J,9,0)</f>
        <v>#N/A</v>
      </c>
      <c r="K29" t="e">
        <f>VLOOKUP(C29,licencias!A:J,9,0)</f>
        <v>#N/A</v>
      </c>
    </row>
    <row r="32" spans="1:11" x14ac:dyDescent="0.2">
      <c r="A32">
        <f>DX!B9</f>
        <v>0</v>
      </c>
      <c r="B32" t="str">
        <f>CONCATENATE(DX!C9," ",PROPER(DX!E9))</f>
        <v xml:space="preserve"> </v>
      </c>
      <c r="C32">
        <f>DX!B10</f>
        <v>0</v>
      </c>
      <c r="D32" t="str">
        <f>CONCATENATE(DX!C10," ",PROPER(DX!E10))</f>
        <v xml:space="preserve"> </v>
      </c>
      <c r="E32" t="str">
        <f>DX!$A$3</f>
        <v>DOBLES MIXTO</v>
      </c>
      <c r="F32" t="e">
        <f>VLOOKUP(A32,licencias!A:J,7,0)</f>
        <v>#N/A</v>
      </c>
      <c r="G32" t="e">
        <f>VLOOKUP(C32,licencias!A:J,7,0)</f>
        <v>#N/A</v>
      </c>
      <c r="H32" t="e">
        <f>VLOOKUP(A32,licencias!A:J,8,0)</f>
        <v>#N/A</v>
      </c>
      <c r="I32" t="e">
        <f>VLOOKUP(C32,licencias!A:J,8,0)</f>
        <v>#N/A</v>
      </c>
      <c r="J32" t="e">
        <f>VLOOKUP(A32,licencias!A:J,9,0)</f>
        <v>#N/A</v>
      </c>
      <c r="K32" t="e">
        <f>VLOOKUP(C32,licencias!A:J,9,0)</f>
        <v>#N/A</v>
      </c>
    </row>
    <row r="33" spans="1:11" x14ac:dyDescent="0.2">
      <c r="A33">
        <f>DX!B11</f>
        <v>0</v>
      </c>
      <c r="B33" t="str">
        <f>CONCATENATE(DX!C11," ",PROPER(DX!E11))</f>
        <v xml:space="preserve"> </v>
      </c>
      <c r="C33">
        <f>DX!B12</f>
        <v>0</v>
      </c>
      <c r="D33" t="str">
        <f>CONCATENATE(DX!C12," ",PROPER(DX!E12))</f>
        <v xml:space="preserve"> </v>
      </c>
      <c r="E33" t="str">
        <f>DX!$A$3</f>
        <v>DOBLES MIXTO</v>
      </c>
      <c r="F33" t="e">
        <f>VLOOKUP(A33,licencias!A:J,7,0)</f>
        <v>#N/A</v>
      </c>
      <c r="G33" t="e">
        <f>VLOOKUP(C33,licencias!A:J,7,0)</f>
        <v>#N/A</v>
      </c>
      <c r="H33" t="e">
        <f>VLOOKUP(A33,licencias!A:J,8,0)</f>
        <v>#N/A</v>
      </c>
      <c r="I33" t="e">
        <f>VLOOKUP(C33,licencias!A:J,8,0)</f>
        <v>#N/A</v>
      </c>
      <c r="J33" t="e">
        <f>VLOOKUP(A33,licencias!A:J,9,0)</f>
        <v>#N/A</v>
      </c>
      <c r="K33" t="e">
        <f>VLOOKUP(C33,licencias!A:J,9,0)</f>
        <v>#N/A</v>
      </c>
    </row>
    <row r="34" spans="1:11" x14ac:dyDescent="0.2">
      <c r="A34">
        <f>DX!B13</f>
        <v>0</v>
      </c>
      <c r="B34" t="str">
        <f>CONCATENATE(DX!C13," ",PROPER(DX!E13))</f>
        <v xml:space="preserve"> </v>
      </c>
      <c r="C34">
        <f>DX!B14</f>
        <v>0</v>
      </c>
      <c r="D34" t="str">
        <f>CONCATENATE(DX!C14," ",PROPER(DX!E14))</f>
        <v xml:space="preserve"> </v>
      </c>
      <c r="E34" t="str">
        <f>DX!$A$3</f>
        <v>DOBLES MIXTO</v>
      </c>
      <c r="F34" t="e">
        <f>VLOOKUP(A34,licencias!A:J,7,0)</f>
        <v>#N/A</v>
      </c>
      <c r="G34" t="e">
        <f>VLOOKUP(C34,licencias!A:J,7,0)</f>
        <v>#N/A</v>
      </c>
      <c r="H34" t="e">
        <f>VLOOKUP(A34,licencias!A:J,8,0)</f>
        <v>#N/A</v>
      </c>
      <c r="I34" t="e">
        <f>VLOOKUP(C34,licencias!A:J,8,0)</f>
        <v>#N/A</v>
      </c>
      <c r="J34" t="e">
        <f>VLOOKUP(A34,licencias!A:J,9,0)</f>
        <v>#N/A</v>
      </c>
      <c r="K34" t="e">
        <f>VLOOKUP(C34,licencias!A:J,9,0)</f>
        <v>#N/A</v>
      </c>
    </row>
    <row r="35" spans="1:11" x14ac:dyDescent="0.2">
      <c r="A35">
        <f>DX!B15</f>
        <v>0</v>
      </c>
      <c r="B35" t="str">
        <f>CONCATENATE(DX!C15," ",PROPER(DX!E15))</f>
        <v xml:space="preserve"> </v>
      </c>
      <c r="C35">
        <f>DX!B16</f>
        <v>0</v>
      </c>
      <c r="D35" t="str">
        <f>CONCATENATE(DX!C16," ",PROPER(DX!E16))</f>
        <v xml:space="preserve"> </v>
      </c>
      <c r="E35" t="str">
        <f>DX!$A$3</f>
        <v>DOBLES MIXTO</v>
      </c>
      <c r="F35" t="e">
        <f>VLOOKUP(A35,licencias!A:J,7,0)</f>
        <v>#N/A</v>
      </c>
      <c r="G35" t="e">
        <f>VLOOKUP(C35,licencias!A:J,7,0)</f>
        <v>#N/A</v>
      </c>
      <c r="H35" t="e">
        <f>VLOOKUP(A35,licencias!A:J,8,0)</f>
        <v>#N/A</v>
      </c>
      <c r="I35" t="e">
        <f>VLOOKUP(C35,licencias!A:J,8,0)</f>
        <v>#N/A</v>
      </c>
      <c r="J35" t="e">
        <f>VLOOKUP(A35,licencias!A:J,9,0)</f>
        <v>#N/A</v>
      </c>
      <c r="K35" t="e">
        <f>VLOOKUP(C35,licencias!A:J,9,0)</f>
        <v>#N/A</v>
      </c>
    </row>
    <row r="36" spans="1:11" x14ac:dyDescent="0.2">
      <c r="A36">
        <f>DX!B17</f>
        <v>0</v>
      </c>
      <c r="B36" t="str">
        <f>CONCATENATE(DX!C17," ",PROPER(DX!E17))</f>
        <v xml:space="preserve"> </v>
      </c>
      <c r="C36">
        <f>DX!B18</f>
        <v>0</v>
      </c>
      <c r="D36" t="str">
        <f>CONCATENATE(DX!C18," ",PROPER(DX!E18))</f>
        <v xml:space="preserve"> </v>
      </c>
      <c r="E36" t="str">
        <f>DX!$A$3</f>
        <v>DOBLES MIXTO</v>
      </c>
      <c r="F36" t="e">
        <f>VLOOKUP(A36,licencias!A:J,7,0)</f>
        <v>#N/A</v>
      </c>
      <c r="G36" t="e">
        <f>VLOOKUP(C36,licencias!A:J,7,0)</f>
        <v>#N/A</v>
      </c>
      <c r="H36" t="e">
        <f>VLOOKUP(A36,licencias!A:J,8,0)</f>
        <v>#N/A</v>
      </c>
      <c r="I36" t="e">
        <f>VLOOKUP(C36,licencias!A:J,8,0)</f>
        <v>#N/A</v>
      </c>
      <c r="J36" t="e">
        <f>VLOOKUP(A36,licencias!A:J,9,0)</f>
        <v>#N/A</v>
      </c>
      <c r="K36" t="e">
        <f>VLOOKUP(C36,licencias!A:J,9,0)</f>
        <v>#N/A</v>
      </c>
    </row>
    <row r="37" spans="1:11" x14ac:dyDescent="0.2">
      <c r="A37">
        <f>DX!B19</f>
        <v>0</v>
      </c>
      <c r="B37" t="str">
        <f>CONCATENATE(DX!C19," ",PROPER(DX!E19))</f>
        <v xml:space="preserve"> </v>
      </c>
      <c r="C37">
        <f>DX!B20</f>
        <v>0</v>
      </c>
      <c r="D37" t="str">
        <f>CONCATENATE(DX!C20," ",PROPER(DX!E20))</f>
        <v xml:space="preserve"> </v>
      </c>
      <c r="E37" t="str">
        <f>DX!$A$3</f>
        <v>DOBLES MIXTO</v>
      </c>
      <c r="F37" t="e">
        <f>VLOOKUP(A37,licencias!A:J,7,0)</f>
        <v>#N/A</v>
      </c>
      <c r="G37" t="e">
        <f>VLOOKUP(C37,licencias!A:J,7,0)</f>
        <v>#N/A</v>
      </c>
      <c r="H37" t="e">
        <f>VLOOKUP(A37,licencias!A:J,8,0)</f>
        <v>#N/A</v>
      </c>
      <c r="I37" t="e">
        <f>VLOOKUP(C37,licencias!A:J,8,0)</f>
        <v>#N/A</v>
      </c>
      <c r="J37" t="e">
        <f>VLOOKUP(A37,licencias!A:J,9,0)</f>
        <v>#N/A</v>
      </c>
      <c r="K37" t="e">
        <f>VLOOKUP(C37,licencias!A:J,9,0)</f>
        <v>#N/A</v>
      </c>
    </row>
    <row r="38" spans="1:11" x14ac:dyDescent="0.2">
      <c r="A38">
        <f>DX!B21</f>
        <v>0</v>
      </c>
      <c r="B38" t="str">
        <f>CONCATENATE(DX!C21," ",PROPER(DX!E21))</f>
        <v xml:space="preserve"> </v>
      </c>
      <c r="C38">
        <f>DX!B22</f>
        <v>0</v>
      </c>
      <c r="D38" t="str">
        <f>CONCATENATE(DX!C22," ",PROPER(DX!E22))</f>
        <v xml:space="preserve"> </v>
      </c>
      <c r="E38" t="str">
        <f>DX!$A$3</f>
        <v>DOBLES MIXTO</v>
      </c>
      <c r="F38" t="e">
        <f>VLOOKUP(A38,licencias!A:J,7,0)</f>
        <v>#N/A</v>
      </c>
      <c r="G38" t="e">
        <f>VLOOKUP(C38,licencias!A:J,7,0)</f>
        <v>#N/A</v>
      </c>
      <c r="H38" t="e">
        <f>VLOOKUP(A38,licencias!A:J,8,0)</f>
        <v>#N/A</v>
      </c>
      <c r="I38" t="e">
        <f>VLOOKUP(C38,licencias!A:J,8,0)</f>
        <v>#N/A</v>
      </c>
      <c r="J38" t="e">
        <f>VLOOKUP(A38,licencias!A:J,9,0)</f>
        <v>#N/A</v>
      </c>
      <c r="K38" t="e">
        <f>VLOOKUP(C38,licencias!A:J,9,0)</f>
        <v>#N/A</v>
      </c>
    </row>
    <row r="41" spans="1:11" x14ac:dyDescent="0.2">
      <c r="A41">
        <f>DX!B26</f>
        <v>0</v>
      </c>
      <c r="B41" t="str">
        <f>CONCATENATE(DX!C26," ",PROPER(DX!E26))</f>
        <v xml:space="preserve"> </v>
      </c>
      <c r="C41">
        <f>DX!B27</f>
        <v>0</v>
      </c>
      <c r="D41" t="str">
        <f>CONCATENATE(DX!C27," ",PROPER(DX!E27))</f>
        <v xml:space="preserve"> </v>
      </c>
      <c r="E41" t="str">
        <f>DX!$A$3</f>
        <v>DOBLES MIXTO</v>
      </c>
      <c r="F41" t="e">
        <f>VLOOKUP(A41,licencias!A:J,7,0)</f>
        <v>#N/A</v>
      </c>
      <c r="G41" t="e">
        <f>VLOOKUP(C41,licencias!A:J,7,0)</f>
        <v>#N/A</v>
      </c>
      <c r="H41" t="e">
        <f>VLOOKUP(A41,licencias!A:J,8,0)</f>
        <v>#N/A</v>
      </c>
      <c r="I41" t="e">
        <f>VLOOKUP(C41,licencias!A:J,8,0)</f>
        <v>#N/A</v>
      </c>
      <c r="J41" t="e">
        <f>VLOOKUP(A41,licencias!A:J,9,0)</f>
        <v>#N/A</v>
      </c>
      <c r="K41" t="e">
        <f>VLOOKUP(C41,licencias!A:J,9,0)</f>
        <v>#N/A</v>
      </c>
    </row>
    <row r="42" spans="1:11" x14ac:dyDescent="0.2">
      <c r="A42">
        <f>DX!B28</f>
        <v>0</v>
      </c>
      <c r="B42" t="str">
        <f>CONCATENATE(DX!C28," ",PROPER(DX!E28))</f>
        <v xml:space="preserve"> </v>
      </c>
      <c r="C42">
        <f>DX!B29</f>
        <v>0</v>
      </c>
      <c r="D42" t="str">
        <f>CONCATENATE(DX!C29," ",PROPER(DX!E29))</f>
        <v xml:space="preserve"> </v>
      </c>
      <c r="E42" t="str">
        <f>DX!$A$3</f>
        <v>DOBLES MIXTO</v>
      </c>
      <c r="F42" t="e">
        <f>VLOOKUP(A42,licencias!A:J,7,0)</f>
        <v>#N/A</v>
      </c>
      <c r="G42" t="e">
        <f>VLOOKUP(C42,licencias!A:J,7,0)</f>
        <v>#N/A</v>
      </c>
      <c r="H42" t="e">
        <f>VLOOKUP(A42,licencias!A:J,8,0)</f>
        <v>#N/A</v>
      </c>
      <c r="I42" t="e">
        <f>VLOOKUP(C42,licencias!A:J,8,0)</f>
        <v>#N/A</v>
      </c>
      <c r="J42" t="e">
        <f>VLOOKUP(A42,licencias!A:J,9,0)</f>
        <v>#N/A</v>
      </c>
      <c r="K42" t="e">
        <f>VLOOKUP(C42,licencias!A:J,9,0)</f>
        <v>#N/A</v>
      </c>
    </row>
    <row r="43" spans="1:11" x14ac:dyDescent="0.2">
      <c r="A43">
        <f>DX!B30</f>
        <v>0</v>
      </c>
      <c r="B43" t="str">
        <f>CONCATENATE(DX!C30," ",PROPER(DX!E30))</f>
        <v xml:space="preserve"> </v>
      </c>
      <c r="C43">
        <f>DX!B31</f>
        <v>0</v>
      </c>
      <c r="D43" t="str">
        <f>CONCATENATE(DX!C31," ",PROPER(DX!E31))</f>
        <v xml:space="preserve"> </v>
      </c>
      <c r="E43" t="str">
        <f>DX!$A$3</f>
        <v>DOBLES MIXTO</v>
      </c>
      <c r="F43" t="e">
        <f>VLOOKUP(A43,licencias!A:J,7,0)</f>
        <v>#N/A</v>
      </c>
      <c r="G43" t="e">
        <f>VLOOKUP(C43,licencias!A:J,7,0)</f>
        <v>#N/A</v>
      </c>
      <c r="H43" t="e">
        <f>VLOOKUP(A43,licencias!A:J,8,0)</f>
        <v>#N/A</v>
      </c>
      <c r="I43" t="e">
        <f>VLOOKUP(C43,licencias!A:J,8,0)</f>
        <v>#N/A</v>
      </c>
      <c r="J43" t="e">
        <f>VLOOKUP(A43,licencias!A:J,9,0)</f>
        <v>#N/A</v>
      </c>
      <c r="K43" t="e">
        <f>VLOOKUP(C43,licencias!A:J,9,0)</f>
        <v>#N/A</v>
      </c>
    </row>
    <row r="46" spans="1:11" x14ac:dyDescent="0.2">
      <c r="A46">
        <f>D50M!B9</f>
        <v>0</v>
      </c>
      <c r="B46" t="str">
        <f>CONCATENATE(D50M!C9," ",PROPER(D50M!E9))</f>
        <v xml:space="preserve"> </v>
      </c>
      <c r="C46">
        <f>D50M!B10</f>
        <v>0</v>
      </c>
      <c r="D46" t="str">
        <f>CONCATENATE(D50M!C10," ",PROPER(D50M!E10))</f>
        <v xml:space="preserve"> </v>
      </c>
      <c r="E46" t="str">
        <f>D50M!$A$3</f>
        <v>DOBLES 50 MASCULINO</v>
      </c>
      <c r="F46" t="e">
        <f>VLOOKUP(A46,licencias!A:J,7,0)</f>
        <v>#N/A</v>
      </c>
      <c r="G46" t="e">
        <f>VLOOKUP(C46,licencias!A:J,7,0)</f>
        <v>#N/A</v>
      </c>
      <c r="H46" t="e">
        <f>VLOOKUP(A46,licencias!A:J,8,0)</f>
        <v>#N/A</v>
      </c>
      <c r="I46" t="e">
        <f>VLOOKUP(C46,licencias!A:J,8,0)</f>
        <v>#N/A</v>
      </c>
      <c r="J46" t="e">
        <f>VLOOKUP(A46,licencias!A:J,9,0)</f>
        <v>#N/A</v>
      </c>
      <c r="K46" t="e">
        <f>VLOOKUP(C46,licencias!A:J,9,0)</f>
        <v>#N/A</v>
      </c>
    </row>
    <row r="47" spans="1:11" x14ac:dyDescent="0.2">
      <c r="A47">
        <f>D50M!B11</f>
        <v>0</v>
      </c>
      <c r="B47" t="str">
        <f>CONCATENATE(D50M!C11," ",PROPER(D50M!E11))</f>
        <v xml:space="preserve"> </v>
      </c>
      <c r="C47">
        <f>D50M!B12</f>
        <v>0</v>
      </c>
      <c r="D47" t="str">
        <f>CONCATENATE(D50M!C12," ",PROPER(D50M!E12))</f>
        <v xml:space="preserve"> </v>
      </c>
      <c r="E47" t="str">
        <f>D50M!$A$3</f>
        <v>DOBLES 50 MASCULINO</v>
      </c>
      <c r="F47" t="e">
        <f>VLOOKUP(A47,licencias!A:J,7,0)</f>
        <v>#N/A</v>
      </c>
      <c r="G47" t="e">
        <f>VLOOKUP(C47,licencias!A:J,7,0)</f>
        <v>#N/A</v>
      </c>
      <c r="H47" t="e">
        <f>VLOOKUP(A47,licencias!A:J,8,0)</f>
        <v>#N/A</v>
      </c>
      <c r="I47" t="e">
        <f>VLOOKUP(C47,licencias!A:J,8,0)</f>
        <v>#N/A</v>
      </c>
      <c r="J47" t="e">
        <f>VLOOKUP(A47,licencias!A:J,9,0)</f>
        <v>#N/A</v>
      </c>
      <c r="K47" t="e">
        <f>VLOOKUP(C47,licencias!A:J,9,0)</f>
        <v>#N/A</v>
      </c>
    </row>
    <row r="48" spans="1:11" x14ac:dyDescent="0.2">
      <c r="A48">
        <f>D50M!B13</f>
        <v>0</v>
      </c>
      <c r="B48" t="str">
        <f>CONCATENATE(D50M!C13," ",PROPER(D50M!E13))</f>
        <v xml:space="preserve"> </v>
      </c>
      <c r="C48">
        <f>D50M!B14</f>
        <v>0</v>
      </c>
      <c r="D48" t="str">
        <f>CONCATENATE(D50M!C14," ",PROPER(D50M!E14))</f>
        <v xml:space="preserve"> </v>
      </c>
      <c r="E48" t="str">
        <f>D50M!$A$3</f>
        <v>DOBLES 50 MASCULINO</v>
      </c>
      <c r="F48" t="e">
        <f>VLOOKUP(A48,licencias!A:J,7,0)</f>
        <v>#N/A</v>
      </c>
      <c r="G48" t="e">
        <f>VLOOKUP(C48,licencias!A:J,7,0)</f>
        <v>#N/A</v>
      </c>
      <c r="H48" t="e">
        <f>VLOOKUP(A48,licencias!A:J,8,0)</f>
        <v>#N/A</v>
      </c>
      <c r="I48" t="e">
        <f>VLOOKUP(C48,licencias!A:J,8,0)</f>
        <v>#N/A</v>
      </c>
      <c r="J48" t="e">
        <f>VLOOKUP(A48,licencias!A:J,9,0)</f>
        <v>#N/A</v>
      </c>
      <c r="K48" t="e">
        <f>VLOOKUP(C48,licencias!A:J,9,0)</f>
        <v>#N/A</v>
      </c>
    </row>
    <row r="49" spans="1:11" x14ac:dyDescent="0.2">
      <c r="A49">
        <f>D50M!B15</f>
        <v>0</v>
      </c>
      <c r="B49" t="str">
        <f>CONCATENATE(D50M!C15," ",PROPER(D50M!E15))</f>
        <v xml:space="preserve"> </v>
      </c>
      <c r="C49">
        <f>D50M!B16</f>
        <v>0</v>
      </c>
      <c r="D49" t="str">
        <f>CONCATENATE(D50M!C16," ",PROPER(D50M!E16))</f>
        <v xml:space="preserve"> </v>
      </c>
      <c r="E49" t="str">
        <f>D50M!$A$3</f>
        <v>DOBLES 50 MASCULINO</v>
      </c>
      <c r="F49" t="e">
        <f>VLOOKUP(A49,licencias!A:J,7,0)</f>
        <v>#N/A</v>
      </c>
      <c r="G49" t="e">
        <f>VLOOKUP(C49,licencias!A:J,7,0)</f>
        <v>#N/A</v>
      </c>
      <c r="H49" t="e">
        <f>VLOOKUP(A49,licencias!A:J,8,0)</f>
        <v>#N/A</v>
      </c>
      <c r="I49" t="e">
        <f>VLOOKUP(C49,licencias!A:J,8,0)</f>
        <v>#N/A</v>
      </c>
      <c r="J49" t="e">
        <f>VLOOKUP(A49,licencias!A:J,9,0)</f>
        <v>#N/A</v>
      </c>
      <c r="K49" t="e">
        <f>VLOOKUP(C49,licencias!A:J,9,0)</f>
        <v>#N/A</v>
      </c>
    </row>
    <row r="50" spans="1:11" x14ac:dyDescent="0.2">
      <c r="A50">
        <f>D50M!B17</f>
        <v>0</v>
      </c>
      <c r="B50" t="str">
        <f>CONCATENATE(D50M!C17," ",PROPER(D50M!E17))</f>
        <v xml:space="preserve"> </v>
      </c>
      <c r="C50">
        <f>D50M!B18</f>
        <v>0</v>
      </c>
      <c r="D50" t="str">
        <f>CONCATENATE(D50M!C18," ",PROPER(D50M!E18))</f>
        <v xml:space="preserve"> </v>
      </c>
      <c r="E50" t="str">
        <f>D50M!$A$3</f>
        <v>DOBLES 50 MASCULINO</v>
      </c>
      <c r="F50" t="e">
        <f>VLOOKUP(A50,licencias!A:J,7,0)</f>
        <v>#N/A</v>
      </c>
      <c r="G50" t="e">
        <f>VLOOKUP(C50,licencias!A:J,7,0)</f>
        <v>#N/A</v>
      </c>
      <c r="H50" t="e">
        <f>VLOOKUP(A50,licencias!A:J,8,0)</f>
        <v>#N/A</v>
      </c>
      <c r="I50" t="e">
        <f>VLOOKUP(C50,licencias!A:J,8,0)</f>
        <v>#N/A</v>
      </c>
      <c r="J50" t="e">
        <f>VLOOKUP(A50,licencias!A:J,9,0)</f>
        <v>#N/A</v>
      </c>
      <c r="K50" t="e">
        <f>VLOOKUP(C50,licencias!A:J,9,0)</f>
        <v>#N/A</v>
      </c>
    </row>
    <row r="51" spans="1:11" x14ac:dyDescent="0.2">
      <c r="A51">
        <f>D50M!B19</f>
        <v>0</v>
      </c>
      <c r="B51" t="str">
        <f>CONCATENATE(D50M!C19," ",PROPER(D50M!E19))</f>
        <v xml:space="preserve"> </v>
      </c>
      <c r="C51">
        <f>D50M!B20</f>
        <v>0</v>
      </c>
      <c r="D51" t="str">
        <f>CONCATENATE(D50M!C20," ",PROPER(D50M!E20))</f>
        <v xml:space="preserve"> </v>
      </c>
      <c r="E51" t="str">
        <f>D50M!$A$3</f>
        <v>DOBLES 50 MASCULINO</v>
      </c>
      <c r="F51" t="e">
        <f>VLOOKUP(A51,licencias!A:J,7,0)</f>
        <v>#N/A</v>
      </c>
      <c r="G51" t="e">
        <f>VLOOKUP(C51,licencias!A:J,7,0)</f>
        <v>#N/A</v>
      </c>
      <c r="H51" t="e">
        <f>VLOOKUP(A51,licencias!A:J,8,0)</f>
        <v>#N/A</v>
      </c>
      <c r="I51" t="e">
        <f>VLOOKUP(C51,licencias!A:J,8,0)</f>
        <v>#N/A</v>
      </c>
      <c r="J51" t="e">
        <f>VLOOKUP(A51,licencias!A:J,9,0)</f>
        <v>#N/A</v>
      </c>
      <c r="K51" t="e">
        <f>VLOOKUP(C51,licencias!A:J,9,0)</f>
        <v>#N/A</v>
      </c>
    </row>
    <row r="52" spans="1:11" x14ac:dyDescent="0.2">
      <c r="A52">
        <f>D50M!B21</f>
        <v>0</v>
      </c>
      <c r="B52" t="str">
        <f>CONCATENATE(D50M!C21," ",PROPER(D50M!E21))</f>
        <v xml:space="preserve"> </v>
      </c>
      <c r="C52">
        <f>D50M!B22</f>
        <v>0</v>
      </c>
      <c r="D52" t="str">
        <f>CONCATENATE(D50M!C22," ",PROPER(D50M!E22))</f>
        <v xml:space="preserve"> </v>
      </c>
      <c r="E52" t="str">
        <f>D50M!$A$3</f>
        <v>DOBLES 50 MASCULINO</v>
      </c>
      <c r="F52" t="e">
        <f>VLOOKUP(A52,licencias!A:J,7,0)</f>
        <v>#N/A</v>
      </c>
      <c r="G52" t="e">
        <f>VLOOKUP(C52,licencias!A:J,7,0)</f>
        <v>#N/A</v>
      </c>
      <c r="H52" t="e">
        <f>VLOOKUP(A52,licencias!A:J,8,0)</f>
        <v>#N/A</v>
      </c>
      <c r="I52" t="e">
        <f>VLOOKUP(C52,licencias!A:J,8,0)</f>
        <v>#N/A</v>
      </c>
      <c r="J52" t="e">
        <f>VLOOKUP(A52,licencias!A:J,9,0)</f>
        <v>#N/A</v>
      </c>
      <c r="K52" t="e">
        <f>VLOOKUP(C52,licencias!A:J,9,0)</f>
        <v>#N/A</v>
      </c>
    </row>
    <row r="55" spans="1:11" x14ac:dyDescent="0.2">
      <c r="A55">
        <f>D50M!B26</f>
        <v>0</v>
      </c>
      <c r="B55" t="str">
        <f>CONCATENATE(D50M!C26," ",PROPER(D50M!E26))</f>
        <v xml:space="preserve"> </v>
      </c>
      <c r="C55">
        <f>D50M!B27</f>
        <v>0</v>
      </c>
      <c r="D55" t="str">
        <f>CONCATENATE(D50M!C27," ",PROPER(D50M!E27))</f>
        <v xml:space="preserve"> </v>
      </c>
      <c r="E55" t="str">
        <f>D50M!$A$3</f>
        <v>DOBLES 50 MASCULINO</v>
      </c>
      <c r="F55" t="e">
        <f>VLOOKUP(A55,licencias!A:J,7,0)</f>
        <v>#N/A</v>
      </c>
      <c r="G55" t="e">
        <f>VLOOKUP(C55,licencias!A:J,7,0)</f>
        <v>#N/A</v>
      </c>
      <c r="H55" t="e">
        <f>VLOOKUP(A55,licencias!A:J,8,0)</f>
        <v>#N/A</v>
      </c>
      <c r="I55" t="e">
        <f>VLOOKUP(C55,licencias!A:J,8,0)</f>
        <v>#N/A</v>
      </c>
      <c r="J55" t="e">
        <f>VLOOKUP(A55,licencias!A:J,9,0)</f>
        <v>#N/A</v>
      </c>
      <c r="K55" t="e">
        <f>VLOOKUP(C55,licencias!A:J,9,0)</f>
        <v>#N/A</v>
      </c>
    </row>
    <row r="56" spans="1:11" x14ac:dyDescent="0.2">
      <c r="A56">
        <f>D50M!B28</f>
        <v>0</v>
      </c>
      <c r="B56" t="str">
        <f>CONCATENATE(D50M!C28," ",PROPER(D50M!E28))</f>
        <v xml:space="preserve"> </v>
      </c>
      <c r="C56">
        <f>D50M!B29</f>
        <v>0</v>
      </c>
      <c r="D56" t="str">
        <f>CONCATENATE(D50M!C29," ",PROPER(D50M!E29))</f>
        <v xml:space="preserve"> </v>
      </c>
      <c r="E56" t="str">
        <f>D50M!$A$3</f>
        <v>DOBLES 50 MASCULINO</v>
      </c>
      <c r="F56" t="e">
        <f>VLOOKUP(A56,licencias!A:J,7,0)</f>
        <v>#N/A</v>
      </c>
      <c r="G56" t="e">
        <f>VLOOKUP(C56,licencias!A:J,7,0)</f>
        <v>#N/A</v>
      </c>
      <c r="H56" t="e">
        <f>VLOOKUP(A56,licencias!A:J,8,0)</f>
        <v>#N/A</v>
      </c>
      <c r="I56" t="e">
        <f>VLOOKUP(C56,licencias!A:J,8,0)</f>
        <v>#N/A</v>
      </c>
      <c r="J56" t="e">
        <f>VLOOKUP(A56,licencias!A:J,9,0)</f>
        <v>#N/A</v>
      </c>
      <c r="K56" t="e">
        <f>VLOOKUP(C56,licencias!A:J,9,0)</f>
        <v>#N/A</v>
      </c>
    </row>
    <row r="57" spans="1:11" x14ac:dyDescent="0.2">
      <c r="A57">
        <f>D50M!B30</f>
        <v>0</v>
      </c>
      <c r="B57" t="str">
        <f>CONCATENATE(D50M!C30," ",PROPER(D50M!E30))</f>
        <v xml:space="preserve"> </v>
      </c>
      <c r="C57">
        <f>D50M!B31</f>
        <v>0</v>
      </c>
      <c r="D57" t="str">
        <f>CONCATENATE(D50M!C31," ",PROPER(D50M!E31))</f>
        <v xml:space="preserve"> </v>
      </c>
      <c r="E57" t="str">
        <f>D50M!$A$3</f>
        <v>DOBLES 50 MASCULINO</v>
      </c>
      <c r="F57" t="e">
        <f>VLOOKUP(A57,licencias!A:J,7,0)</f>
        <v>#N/A</v>
      </c>
      <c r="G57" t="e">
        <f>VLOOKUP(C57,licencias!A:J,7,0)</f>
        <v>#N/A</v>
      </c>
      <c r="H57" t="e">
        <f>VLOOKUP(A57,licencias!A:J,8,0)</f>
        <v>#N/A</v>
      </c>
      <c r="I57" t="e">
        <f>VLOOKUP(C57,licencias!A:J,8,0)</f>
        <v>#N/A</v>
      </c>
      <c r="J57" t="e">
        <f>VLOOKUP(A57,licencias!A:J,9,0)</f>
        <v>#N/A</v>
      </c>
      <c r="K57" t="e">
        <f>VLOOKUP(C57,licencias!A:J,9,0)</f>
        <v>#N/A</v>
      </c>
    </row>
    <row r="60" spans="1:11" x14ac:dyDescent="0.2">
      <c r="A60">
        <f>D60M!B9</f>
        <v>0</v>
      </c>
      <c r="B60" t="str">
        <f>CONCATENATE(D60M!C9," ",PROPER(D60M!E9))</f>
        <v xml:space="preserve"> </v>
      </c>
      <c r="C60">
        <f>D60M!B10</f>
        <v>0</v>
      </c>
      <c r="D60" t="str">
        <f>CONCATENATE(D60M!C10," ",PROPER(D60M!E10))</f>
        <v xml:space="preserve"> </v>
      </c>
      <c r="E60" t="str">
        <f>D60M!$A$3</f>
        <v>DOBLES 60 MASCULINO</v>
      </c>
      <c r="F60" t="e">
        <f>VLOOKUP(A60,licencias!A:J,7,0)</f>
        <v>#N/A</v>
      </c>
      <c r="G60" t="e">
        <f>VLOOKUP(C60,licencias!A:J,7,0)</f>
        <v>#N/A</v>
      </c>
      <c r="H60" t="e">
        <f>VLOOKUP(A60,licencias!A:J,8,0)</f>
        <v>#N/A</v>
      </c>
      <c r="I60" t="e">
        <f>VLOOKUP(C60,licencias!A:J,8,0)</f>
        <v>#N/A</v>
      </c>
      <c r="J60" t="e">
        <f>VLOOKUP(A60,licencias!A:J,9,0)</f>
        <v>#N/A</v>
      </c>
      <c r="K60" t="e">
        <f>VLOOKUP(C60,licencias!A:J,9,0)</f>
        <v>#N/A</v>
      </c>
    </row>
    <row r="61" spans="1:11" x14ac:dyDescent="0.2">
      <c r="A61">
        <f>D60M!B11</f>
        <v>0</v>
      </c>
      <c r="B61" t="str">
        <f>CONCATENATE(D60M!C11," ",PROPER(D60M!E11))</f>
        <v xml:space="preserve"> </v>
      </c>
      <c r="C61">
        <f>D60M!B12</f>
        <v>0</v>
      </c>
      <c r="D61" t="str">
        <f>CONCATENATE(D60M!C12," ",PROPER(D60M!E12))</f>
        <v xml:space="preserve"> </v>
      </c>
      <c r="E61" t="str">
        <f>D60M!$A$3</f>
        <v>DOBLES 60 MASCULINO</v>
      </c>
      <c r="F61" t="e">
        <f>VLOOKUP(A61,licencias!A:J,7,0)</f>
        <v>#N/A</v>
      </c>
      <c r="G61" t="e">
        <f>VLOOKUP(C61,licencias!A:J,7,0)</f>
        <v>#N/A</v>
      </c>
      <c r="H61" t="e">
        <f>VLOOKUP(A61,licencias!A:J,8,0)</f>
        <v>#N/A</v>
      </c>
      <c r="I61" t="e">
        <f>VLOOKUP(C61,licencias!A:J,8,0)</f>
        <v>#N/A</v>
      </c>
      <c r="J61" t="e">
        <f>VLOOKUP(A61,licencias!A:J,9,0)</f>
        <v>#N/A</v>
      </c>
      <c r="K61" t="e">
        <f>VLOOKUP(C61,licencias!A:J,9,0)</f>
        <v>#N/A</v>
      </c>
    </row>
    <row r="62" spans="1:11" x14ac:dyDescent="0.2">
      <c r="A62">
        <f>D60M!B13</f>
        <v>0</v>
      </c>
      <c r="B62" t="str">
        <f>CONCATENATE(D60M!C13," ",PROPER(D60M!E13))</f>
        <v xml:space="preserve"> </v>
      </c>
      <c r="C62">
        <f>D60M!B14</f>
        <v>0</v>
      </c>
      <c r="D62" t="str">
        <f>CONCATENATE(D60M!C14," ",PROPER(D60M!E14))</f>
        <v xml:space="preserve"> </v>
      </c>
      <c r="E62" t="str">
        <f>D60M!$A$3</f>
        <v>DOBLES 60 MASCULINO</v>
      </c>
      <c r="F62" t="e">
        <f>VLOOKUP(A62,licencias!A:J,7,0)</f>
        <v>#N/A</v>
      </c>
      <c r="G62" t="e">
        <f>VLOOKUP(C62,licencias!A:J,7,0)</f>
        <v>#N/A</v>
      </c>
      <c r="H62" t="e">
        <f>VLOOKUP(A62,licencias!A:J,8,0)</f>
        <v>#N/A</v>
      </c>
      <c r="I62" t="e">
        <f>VLOOKUP(C62,licencias!A:J,8,0)</f>
        <v>#N/A</v>
      </c>
      <c r="J62" t="e">
        <f>VLOOKUP(A62,licencias!A:J,9,0)</f>
        <v>#N/A</v>
      </c>
      <c r="K62" t="e">
        <f>VLOOKUP(C62,licencias!A:J,9,0)</f>
        <v>#N/A</v>
      </c>
    </row>
    <row r="63" spans="1:11" x14ac:dyDescent="0.2">
      <c r="A63">
        <f>D60M!B15</f>
        <v>0</v>
      </c>
      <c r="B63" t="str">
        <f>CONCATENATE(D60M!C15," ",PROPER(D60M!E15))</f>
        <v xml:space="preserve"> </v>
      </c>
      <c r="C63">
        <f>D60M!B16</f>
        <v>0</v>
      </c>
      <c r="D63" t="str">
        <f>CONCATENATE(D60M!C16," ",PROPER(D60M!E16))</f>
        <v xml:space="preserve"> </v>
      </c>
      <c r="E63" t="str">
        <f>D60M!$A$3</f>
        <v>DOBLES 60 MASCULINO</v>
      </c>
      <c r="F63" t="e">
        <f>VLOOKUP(A63,licencias!A:J,7,0)</f>
        <v>#N/A</v>
      </c>
      <c r="G63" t="e">
        <f>VLOOKUP(C63,licencias!A:J,7,0)</f>
        <v>#N/A</v>
      </c>
      <c r="H63" t="e">
        <f>VLOOKUP(A63,licencias!A:J,8,0)</f>
        <v>#N/A</v>
      </c>
      <c r="I63" t="e">
        <f>VLOOKUP(C63,licencias!A:J,8,0)</f>
        <v>#N/A</v>
      </c>
      <c r="J63" t="e">
        <f>VLOOKUP(A63,licencias!A:J,9,0)</f>
        <v>#N/A</v>
      </c>
      <c r="K63" t="e">
        <f>VLOOKUP(C63,licencias!A:J,9,0)</f>
        <v>#N/A</v>
      </c>
    </row>
    <row r="64" spans="1:11" x14ac:dyDescent="0.2">
      <c r="A64">
        <f>D60M!B17</f>
        <v>0</v>
      </c>
      <c r="B64" t="str">
        <f>CONCATENATE(D60M!C17," ",PROPER(D60M!E17))</f>
        <v xml:space="preserve"> </v>
      </c>
      <c r="C64">
        <f>D60M!B18</f>
        <v>0</v>
      </c>
      <c r="D64" t="str">
        <f>CONCATENATE(D60M!C18," ",PROPER(D60M!E18))</f>
        <v xml:space="preserve"> </v>
      </c>
      <c r="E64" t="str">
        <f>D60M!$A$3</f>
        <v>DOBLES 60 MASCULINO</v>
      </c>
      <c r="F64" t="e">
        <f>VLOOKUP(A64,licencias!A:J,7,0)</f>
        <v>#N/A</v>
      </c>
      <c r="G64" t="e">
        <f>VLOOKUP(C64,licencias!A:J,7,0)</f>
        <v>#N/A</v>
      </c>
      <c r="H64" t="e">
        <f>VLOOKUP(A64,licencias!A:J,8,0)</f>
        <v>#N/A</v>
      </c>
      <c r="I64" t="e">
        <f>VLOOKUP(C64,licencias!A:J,8,0)</f>
        <v>#N/A</v>
      </c>
      <c r="J64" t="e">
        <f>VLOOKUP(A64,licencias!A:J,9,0)</f>
        <v>#N/A</v>
      </c>
      <c r="K64" t="e">
        <f>VLOOKUP(C64,licencias!A:J,9,0)</f>
        <v>#N/A</v>
      </c>
    </row>
    <row r="65" spans="1:11" x14ac:dyDescent="0.2">
      <c r="A65">
        <f>D60M!B19</f>
        <v>0</v>
      </c>
      <c r="B65" t="str">
        <f>CONCATENATE(D60M!C19," ",PROPER(D60M!E19))</f>
        <v xml:space="preserve"> </v>
      </c>
      <c r="C65">
        <f>D60M!B20</f>
        <v>0</v>
      </c>
      <c r="D65" t="str">
        <f>CONCATENATE(D60M!C20," ",PROPER(D60M!E20))</f>
        <v xml:space="preserve"> </v>
      </c>
      <c r="E65" t="str">
        <f>D60M!$A$3</f>
        <v>DOBLES 60 MASCULINO</v>
      </c>
      <c r="F65" t="e">
        <f>VLOOKUP(A65,licencias!A:J,7,0)</f>
        <v>#N/A</v>
      </c>
      <c r="G65" t="e">
        <f>VLOOKUP(C65,licencias!A:J,7,0)</f>
        <v>#N/A</v>
      </c>
      <c r="H65" t="e">
        <f>VLOOKUP(A65,licencias!A:J,8,0)</f>
        <v>#N/A</v>
      </c>
      <c r="I65" t="e">
        <f>VLOOKUP(C65,licencias!A:J,8,0)</f>
        <v>#N/A</v>
      </c>
      <c r="J65" t="e">
        <f>VLOOKUP(A65,licencias!A:J,9,0)</f>
        <v>#N/A</v>
      </c>
      <c r="K65" t="e">
        <f>VLOOKUP(C65,licencias!A:J,9,0)</f>
        <v>#N/A</v>
      </c>
    </row>
    <row r="66" spans="1:11" x14ac:dyDescent="0.2">
      <c r="A66">
        <f>D60M!B21</f>
        <v>0</v>
      </c>
      <c r="B66" t="str">
        <f>CONCATENATE(D60M!C21," ",PROPER(D60M!E21))</f>
        <v xml:space="preserve"> </v>
      </c>
      <c r="C66">
        <f>D60M!B22</f>
        <v>0</v>
      </c>
      <c r="D66" t="str">
        <f>CONCATENATE(D60M!C22," ",PROPER(D60M!E22))</f>
        <v xml:space="preserve"> </v>
      </c>
      <c r="E66" t="str">
        <f>D60M!$A$3</f>
        <v>DOBLES 60 MASCULINO</v>
      </c>
      <c r="F66" t="e">
        <f>VLOOKUP(A66,licencias!A:J,7,0)</f>
        <v>#N/A</v>
      </c>
      <c r="G66" t="e">
        <f>VLOOKUP(C66,licencias!A:J,7,0)</f>
        <v>#N/A</v>
      </c>
      <c r="H66" t="e">
        <f>VLOOKUP(A66,licencias!A:J,8,0)</f>
        <v>#N/A</v>
      </c>
      <c r="I66" t="e">
        <f>VLOOKUP(C66,licencias!A:J,8,0)</f>
        <v>#N/A</v>
      </c>
      <c r="J66" t="e">
        <f>VLOOKUP(A66,licencias!A:J,9,0)</f>
        <v>#N/A</v>
      </c>
      <c r="K66" t="e">
        <f>VLOOKUP(C66,licencias!A:J,9,0)</f>
        <v>#N/A</v>
      </c>
    </row>
    <row r="69" spans="1:11" x14ac:dyDescent="0.2">
      <c r="A69">
        <f>D60M!B26</f>
        <v>0</v>
      </c>
      <c r="B69" t="str">
        <f>CONCATENATE(D60M!C26," ",PROPER(D60M!E26))</f>
        <v xml:space="preserve"> </v>
      </c>
      <c r="C69">
        <f>D60M!B27</f>
        <v>0</v>
      </c>
      <c r="D69" t="str">
        <f>CONCATENATE(D60M!C27," ",PROPER(D60M!E27))</f>
        <v xml:space="preserve"> </v>
      </c>
      <c r="E69" t="str">
        <f>D60M!$A$3</f>
        <v>DOBLES 60 MASCULINO</v>
      </c>
      <c r="F69" t="e">
        <f>VLOOKUP(A69,licencias!A:J,7,0)</f>
        <v>#N/A</v>
      </c>
      <c r="G69" t="e">
        <f>VLOOKUP(C69,licencias!A:J,7,0)</f>
        <v>#N/A</v>
      </c>
      <c r="H69" t="e">
        <f>VLOOKUP(A69,licencias!A:J,8,0)</f>
        <v>#N/A</v>
      </c>
      <c r="I69" t="e">
        <f>VLOOKUP(C69,licencias!A:J,8,0)</f>
        <v>#N/A</v>
      </c>
      <c r="J69" t="e">
        <f>VLOOKUP(A69,licencias!A:J,9,0)</f>
        <v>#N/A</v>
      </c>
      <c r="K69" t="e">
        <f>VLOOKUP(C69,licencias!A:J,9,0)</f>
        <v>#N/A</v>
      </c>
    </row>
    <row r="70" spans="1:11" x14ac:dyDescent="0.2">
      <c r="A70">
        <f>D60M!B28</f>
        <v>0</v>
      </c>
      <c r="B70" t="str">
        <f>CONCATENATE(D60M!C28," ",PROPER(D60M!E28))</f>
        <v xml:space="preserve"> </v>
      </c>
      <c r="C70">
        <f>D60M!B29</f>
        <v>0</v>
      </c>
      <c r="D70" t="str">
        <f>CONCATENATE(D60M!C29," ",PROPER(D60M!E29))</f>
        <v xml:space="preserve"> </v>
      </c>
      <c r="E70" t="str">
        <f>D60M!$A$3</f>
        <v>DOBLES 60 MASCULINO</v>
      </c>
      <c r="F70" t="e">
        <f>VLOOKUP(A70,licencias!A:J,7,0)</f>
        <v>#N/A</v>
      </c>
      <c r="G70" t="e">
        <f>VLOOKUP(C70,licencias!A:J,7,0)</f>
        <v>#N/A</v>
      </c>
      <c r="H70" t="e">
        <f>VLOOKUP(A70,licencias!A:J,8,0)</f>
        <v>#N/A</v>
      </c>
      <c r="I70" t="e">
        <f>VLOOKUP(C70,licencias!A:J,8,0)</f>
        <v>#N/A</v>
      </c>
      <c r="J70" t="e">
        <f>VLOOKUP(A70,licencias!A:J,9,0)</f>
        <v>#N/A</v>
      </c>
      <c r="K70" t="e">
        <f>VLOOKUP(C70,licencias!A:J,9,0)</f>
        <v>#N/A</v>
      </c>
    </row>
    <row r="71" spans="1:11" x14ac:dyDescent="0.2">
      <c r="A71">
        <f>D60M!B30</f>
        <v>0</v>
      </c>
      <c r="B71" t="str">
        <f>CONCATENATE(D60M!C30," ",PROPER(D60M!E30))</f>
        <v xml:space="preserve"> </v>
      </c>
      <c r="C71">
        <f>D60M!B31</f>
        <v>0</v>
      </c>
      <c r="D71" t="str">
        <f>CONCATENATE(D60M!C31," ",PROPER(D60M!E31))</f>
        <v xml:space="preserve"> </v>
      </c>
      <c r="E71" t="str">
        <f>D60M!$A$3</f>
        <v>DOBLES 60 MASCULINO</v>
      </c>
      <c r="F71" t="e">
        <f>VLOOKUP(A71,licencias!A:J,7,0)</f>
        <v>#N/A</v>
      </c>
      <c r="G71" t="e">
        <f>VLOOKUP(C71,licencias!A:J,7,0)</f>
        <v>#N/A</v>
      </c>
      <c r="H71" t="e">
        <f>VLOOKUP(A71,licencias!A:J,8,0)</f>
        <v>#N/A</v>
      </c>
      <c r="I71" t="e">
        <f>VLOOKUP(C71,licencias!A:J,8,0)</f>
        <v>#N/A</v>
      </c>
      <c r="J71" t="e">
        <f>VLOOKUP(A71,licencias!A:J,9,0)</f>
        <v>#N/A</v>
      </c>
      <c r="K71" t="e">
        <f>VLOOKUP(C71,licencias!A:J,9,0)</f>
        <v>#N/A</v>
      </c>
    </row>
    <row r="74" spans="1:11" x14ac:dyDescent="0.2">
      <c r="A74">
        <f>D65M!B9</f>
        <v>0</v>
      </c>
      <c r="B74" t="str">
        <f>CONCATENATE(D65M!C9," ",PROPER(D65M!E9))</f>
        <v xml:space="preserve"> </v>
      </c>
      <c r="C74">
        <f>D65M!B10</f>
        <v>0</v>
      </c>
      <c r="D74" t="str">
        <f>CONCATENATE(D65M!C10," ",PROPER(D65M!E10))</f>
        <v xml:space="preserve"> </v>
      </c>
      <c r="E74" t="str">
        <f>D65M!$A$3</f>
        <v>DOBLES 65 MASCULINO</v>
      </c>
      <c r="F74" t="e">
        <f>VLOOKUP(A74,licencias!A:J,7,0)</f>
        <v>#N/A</v>
      </c>
      <c r="G74" t="e">
        <f>VLOOKUP(C74,licencias!A:J,7,0)</f>
        <v>#N/A</v>
      </c>
      <c r="H74" t="e">
        <f>VLOOKUP(A74,licencias!A:J,8,0)</f>
        <v>#N/A</v>
      </c>
      <c r="I74" t="e">
        <f>VLOOKUP(C74,licencias!A:J,8,0)</f>
        <v>#N/A</v>
      </c>
      <c r="J74" t="e">
        <f>VLOOKUP(A74,licencias!A:J,9,0)</f>
        <v>#N/A</v>
      </c>
      <c r="K74" t="e">
        <f>VLOOKUP(C74,licencias!A:J,9,0)</f>
        <v>#N/A</v>
      </c>
    </row>
    <row r="75" spans="1:11" x14ac:dyDescent="0.2">
      <c r="A75">
        <f>D65M!B11</f>
        <v>0</v>
      </c>
      <c r="B75" t="str">
        <f>CONCATENATE(D65M!C11," ",PROPER(D65M!E11))</f>
        <v xml:space="preserve"> </v>
      </c>
      <c r="C75">
        <f>D65M!B12</f>
        <v>0</v>
      </c>
      <c r="D75" t="str">
        <f>CONCATENATE(D65M!C12," ",PROPER(D65M!E12))</f>
        <v xml:space="preserve"> </v>
      </c>
      <c r="E75" t="str">
        <f>D65M!$A$3</f>
        <v>DOBLES 65 MASCULINO</v>
      </c>
      <c r="F75" t="e">
        <f>VLOOKUP(A75,licencias!A:J,7,0)</f>
        <v>#N/A</v>
      </c>
      <c r="G75" t="e">
        <f>VLOOKUP(C75,licencias!A:J,7,0)</f>
        <v>#N/A</v>
      </c>
      <c r="H75" t="e">
        <f>VLOOKUP(A75,licencias!A:J,8,0)</f>
        <v>#N/A</v>
      </c>
      <c r="I75" t="e">
        <f>VLOOKUP(C75,licencias!A:J,8,0)</f>
        <v>#N/A</v>
      </c>
      <c r="J75" t="e">
        <f>VLOOKUP(A75,licencias!A:J,9,0)</f>
        <v>#N/A</v>
      </c>
      <c r="K75" t="e">
        <f>VLOOKUP(C75,licencias!A:J,9,0)</f>
        <v>#N/A</v>
      </c>
    </row>
    <row r="76" spans="1:11" x14ac:dyDescent="0.2">
      <c r="A76">
        <f>D65M!B13</f>
        <v>0</v>
      </c>
      <c r="B76" t="str">
        <f>CONCATENATE(D65M!C13," ",PROPER(D65M!E13))</f>
        <v xml:space="preserve"> </v>
      </c>
      <c r="C76">
        <f>D65M!B14</f>
        <v>0</v>
      </c>
      <c r="D76" t="str">
        <f>CONCATENATE(D65M!C14," ",PROPER(D65M!E14))</f>
        <v xml:space="preserve"> </v>
      </c>
      <c r="E76" t="str">
        <f>D65M!$A$3</f>
        <v>DOBLES 65 MASCULINO</v>
      </c>
      <c r="F76" t="e">
        <f>VLOOKUP(A76,licencias!A:J,7,0)</f>
        <v>#N/A</v>
      </c>
      <c r="G76" t="e">
        <f>VLOOKUP(C76,licencias!A:J,7,0)</f>
        <v>#N/A</v>
      </c>
      <c r="H76" t="e">
        <f>VLOOKUP(A76,licencias!A:J,8,0)</f>
        <v>#N/A</v>
      </c>
      <c r="I76" t="e">
        <f>VLOOKUP(C76,licencias!A:J,8,0)</f>
        <v>#N/A</v>
      </c>
      <c r="J76" t="e">
        <f>VLOOKUP(A76,licencias!A:J,9,0)</f>
        <v>#N/A</v>
      </c>
      <c r="K76" t="e">
        <f>VLOOKUP(C76,licencias!A:J,9,0)</f>
        <v>#N/A</v>
      </c>
    </row>
    <row r="77" spans="1:11" x14ac:dyDescent="0.2">
      <c r="A77">
        <f>D65M!B15</f>
        <v>0</v>
      </c>
      <c r="B77" t="str">
        <f>CONCATENATE(D65M!C15," ",PROPER(D65M!E15))</f>
        <v xml:space="preserve"> </v>
      </c>
      <c r="C77">
        <f>D65M!B16</f>
        <v>0</v>
      </c>
      <c r="D77" t="str">
        <f>CONCATENATE(D65M!C16," ",PROPER(D65M!E16))</f>
        <v xml:space="preserve"> </v>
      </c>
      <c r="E77" t="str">
        <f>D65M!$A$3</f>
        <v>DOBLES 65 MASCULINO</v>
      </c>
      <c r="F77" t="e">
        <f>VLOOKUP(A77,licencias!A:J,7,0)</f>
        <v>#N/A</v>
      </c>
      <c r="G77" t="e">
        <f>VLOOKUP(C77,licencias!A:J,7,0)</f>
        <v>#N/A</v>
      </c>
      <c r="H77" t="e">
        <f>VLOOKUP(A77,licencias!A:J,8,0)</f>
        <v>#N/A</v>
      </c>
      <c r="I77" t="e">
        <f>VLOOKUP(C77,licencias!A:J,8,0)</f>
        <v>#N/A</v>
      </c>
      <c r="J77" t="e">
        <f>VLOOKUP(A77,licencias!A:J,9,0)</f>
        <v>#N/A</v>
      </c>
      <c r="K77" t="e">
        <f>VLOOKUP(C77,licencias!A:J,9,0)</f>
        <v>#N/A</v>
      </c>
    </row>
    <row r="78" spans="1:11" x14ac:dyDescent="0.2">
      <c r="A78">
        <f>D65M!B17</f>
        <v>0</v>
      </c>
      <c r="B78" t="str">
        <f>CONCATENATE(D65M!C17," ",PROPER(D65M!E17))</f>
        <v xml:space="preserve"> </v>
      </c>
      <c r="C78">
        <f>D65M!B18</f>
        <v>0</v>
      </c>
      <c r="D78" t="str">
        <f>CONCATENATE(D65M!C18," ",PROPER(D65M!E18))</f>
        <v xml:space="preserve"> </v>
      </c>
      <c r="E78" t="str">
        <f>D65M!$A$3</f>
        <v>DOBLES 65 MASCULINO</v>
      </c>
      <c r="F78" t="e">
        <f>VLOOKUP(A78,licencias!A:J,7,0)</f>
        <v>#N/A</v>
      </c>
      <c r="G78" t="e">
        <f>VLOOKUP(C78,licencias!A:J,7,0)</f>
        <v>#N/A</v>
      </c>
      <c r="H78" t="e">
        <f>VLOOKUP(A78,licencias!A:J,8,0)</f>
        <v>#N/A</v>
      </c>
      <c r="I78" t="e">
        <f>VLOOKUP(C78,licencias!A:J,8,0)</f>
        <v>#N/A</v>
      </c>
      <c r="J78" t="e">
        <f>VLOOKUP(A78,licencias!A:J,9,0)</f>
        <v>#N/A</v>
      </c>
      <c r="K78" t="e">
        <f>VLOOKUP(C78,licencias!A:J,9,0)</f>
        <v>#N/A</v>
      </c>
    </row>
    <row r="79" spans="1:11" x14ac:dyDescent="0.2">
      <c r="A79">
        <f>D65M!B19</f>
        <v>0</v>
      </c>
      <c r="B79" t="str">
        <f>CONCATENATE(D65M!C19," ",PROPER(D65M!E19))</f>
        <v xml:space="preserve"> </v>
      </c>
      <c r="C79">
        <f>D65M!B20</f>
        <v>0</v>
      </c>
      <c r="D79" t="str">
        <f>CONCATENATE(D65M!C20," ",PROPER(D65M!E20))</f>
        <v xml:space="preserve"> </v>
      </c>
      <c r="E79" t="str">
        <f>D65M!$A$3</f>
        <v>DOBLES 65 MASCULINO</v>
      </c>
      <c r="F79" t="e">
        <f>VLOOKUP(A79,licencias!A:J,7,0)</f>
        <v>#N/A</v>
      </c>
      <c r="G79" t="e">
        <f>VLOOKUP(C79,licencias!A:J,7,0)</f>
        <v>#N/A</v>
      </c>
      <c r="H79" t="e">
        <f>VLOOKUP(A79,licencias!A:J,8,0)</f>
        <v>#N/A</v>
      </c>
      <c r="I79" t="e">
        <f>VLOOKUP(C79,licencias!A:J,8,0)</f>
        <v>#N/A</v>
      </c>
      <c r="J79" t="e">
        <f>VLOOKUP(A79,licencias!A:J,9,0)</f>
        <v>#N/A</v>
      </c>
      <c r="K79" t="e">
        <f>VLOOKUP(C79,licencias!A:J,9,0)</f>
        <v>#N/A</v>
      </c>
    </row>
    <row r="80" spans="1:11" x14ac:dyDescent="0.2">
      <c r="A80">
        <f>D65M!B21</f>
        <v>0</v>
      </c>
      <c r="B80" t="str">
        <f>CONCATENATE(D65M!C21," ",PROPER(D65M!E21))</f>
        <v xml:space="preserve"> </v>
      </c>
      <c r="C80">
        <f>D65M!B22</f>
        <v>0</v>
      </c>
      <c r="D80" t="str">
        <f>CONCATENATE(D65M!C22," ",PROPER(D65M!E22))</f>
        <v xml:space="preserve"> </v>
      </c>
      <c r="E80" t="str">
        <f>D65M!$A$3</f>
        <v>DOBLES 65 MASCULINO</v>
      </c>
      <c r="F80" t="e">
        <f>VLOOKUP(A80,licencias!A:J,7,0)</f>
        <v>#N/A</v>
      </c>
      <c r="G80" t="e">
        <f>VLOOKUP(C80,licencias!A:J,7,0)</f>
        <v>#N/A</v>
      </c>
      <c r="H80" t="e">
        <f>VLOOKUP(A80,licencias!A:J,8,0)</f>
        <v>#N/A</v>
      </c>
      <c r="I80" t="e">
        <f>VLOOKUP(C80,licencias!A:J,8,0)</f>
        <v>#N/A</v>
      </c>
      <c r="J80" t="e">
        <f>VLOOKUP(A80,licencias!A:J,9,0)</f>
        <v>#N/A</v>
      </c>
      <c r="K80" t="e">
        <f>VLOOKUP(C80,licencias!A:J,9,0)</f>
        <v>#N/A</v>
      </c>
    </row>
    <row r="83" spans="1:11" x14ac:dyDescent="0.2">
      <c r="A83">
        <f>D65M!B26</f>
        <v>0</v>
      </c>
      <c r="B83" t="str">
        <f>CONCATENATE(D65M!C26," ",PROPER(D65M!E26))</f>
        <v xml:space="preserve"> </v>
      </c>
      <c r="C83">
        <f>D65M!B27</f>
        <v>0</v>
      </c>
      <c r="D83" t="str">
        <f>CONCATENATE(D65M!C27," ",PROPER(D65M!E27))</f>
        <v xml:space="preserve"> </v>
      </c>
      <c r="E83" t="str">
        <f>D65M!$A$3</f>
        <v>DOBLES 65 MASCULINO</v>
      </c>
      <c r="F83" t="e">
        <f>VLOOKUP(A83,licencias!A:J,7,0)</f>
        <v>#N/A</v>
      </c>
      <c r="G83" t="e">
        <f>VLOOKUP(C83,licencias!A:J,7,0)</f>
        <v>#N/A</v>
      </c>
      <c r="H83" t="e">
        <f>VLOOKUP(A83,licencias!A:J,8,0)</f>
        <v>#N/A</v>
      </c>
      <c r="I83" t="e">
        <f>VLOOKUP(C83,licencias!A:J,8,0)</f>
        <v>#N/A</v>
      </c>
      <c r="J83" t="e">
        <f>VLOOKUP(A83,licencias!A:J,9,0)</f>
        <v>#N/A</v>
      </c>
      <c r="K83" t="e">
        <f>VLOOKUP(C83,licencias!A:J,9,0)</f>
        <v>#N/A</v>
      </c>
    </row>
    <row r="84" spans="1:11" x14ac:dyDescent="0.2">
      <c r="A84">
        <f>D65M!B28</f>
        <v>0</v>
      </c>
      <c r="B84" t="str">
        <f>CONCATENATE(D65M!C28," ",PROPER(D65M!E28))</f>
        <v xml:space="preserve"> </v>
      </c>
      <c r="C84">
        <f>D65M!B29</f>
        <v>0</v>
      </c>
      <c r="D84" t="str">
        <f>CONCATENATE(D65M!C29," ",PROPER(D65M!E29))</f>
        <v xml:space="preserve"> </v>
      </c>
      <c r="E84" t="str">
        <f>D65M!$A$3</f>
        <v>DOBLES 65 MASCULINO</v>
      </c>
      <c r="F84" t="e">
        <f>VLOOKUP(A84,licencias!A:J,7,0)</f>
        <v>#N/A</v>
      </c>
      <c r="G84" t="e">
        <f>VLOOKUP(C84,licencias!A:J,7,0)</f>
        <v>#N/A</v>
      </c>
      <c r="H84" t="e">
        <f>VLOOKUP(A84,licencias!A:J,8,0)</f>
        <v>#N/A</v>
      </c>
      <c r="I84" t="e">
        <f>VLOOKUP(C84,licencias!A:J,8,0)</f>
        <v>#N/A</v>
      </c>
      <c r="J84" t="e">
        <f>VLOOKUP(A84,licencias!A:J,9,0)</f>
        <v>#N/A</v>
      </c>
      <c r="K84" t="e">
        <f>VLOOKUP(C84,licencias!A:J,9,0)</f>
        <v>#N/A</v>
      </c>
    </row>
    <row r="85" spans="1:11" x14ac:dyDescent="0.2">
      <c r="A85">
        <f>D65M!B30</f>
        <v>0</v>
      </c>
      <c r="B85" t="str">
        <f>CONCATENATE(D65M!C30," ",PROPER(D65M!E30))</f>
        <v xml:space="preserve"> </v>
      </c>
      <c r="C85">
        <f>D65M!B31</f>
        <v>0</v>
      </c>
      <c r="D85" t="str">
        <f>CONCATENATE(D65M!C31," ",PROPER(D65M!E31))</f>
        <v xml:space="preserve"> </v>
      </c>
      <c r="E85" t="str">
        <f>D65M!$A$3</f>
        <v>DOBLES 65 MASCULINO</v>
      </c>
      <c r="F85" t="e">
        <f>VLOOKUP(A85,licencias!A:J,7,0)</f>
        <v>#N/A</v>
      </c>
      <c r="G85" t="e">
        <f>VLOOKUP(C85,licencias!A:J,7,0)</f>
        <v>#N/A</v>
      </c>
      <c r="H85" t="e">
        <f>VLOOKUP(A85,licencias!A:J,8,0)</f>
        <v>#N/A</v>
      </c>
      <c r="I85" t="e">
        <f>VLOOKUP(C85,licencias!A:J,8,0)</f>
        <v>#N/A</v>
      </c>
      <c r="J85" t="e">
        <f>VLOOKUP(A85,licencias!A:J,9,0)</f>
        <v>#N/A</v>
      </c>
      <c r="K85" t="e">
        <f>VLOOKUP(C85,licencias!A:J,9,0)</f>
        <v>#N/A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5"/>
  <sheetViews>
    <sheetView workbookViewId="0">
      <selection activeCell="B24" sqref="B24"/>
    </sheetView>
  </sheetViews>
  <sheetFormatPr baseColWidth="10" defaultRowHeight="12.75" x14ac:dyDescent="0.2"/>
  <cols>
    <col min="1" max="1" width="40.7109375" customWidth="1"/>
    <col min="2" max="2" width="6" bestFit="1" customWidth="1"/>
    <col min="3" max="3" width="14.85546875" bestFit="1" customWidth="1"/>
    <col min="4" max="4" width="6" bestFit="1" customWidth="1"/>
    <col min="5" max="5" width="20.7109375" bestFit="1" customWidth="1"/>
    <col min="6" max="6" width="6" bestFit="1" customWidth="1"/>
    <col min="7" max="7" width="18.5703125" bestFit="1" customWidth="1"/>
    <col min="8" max="8" width="6" bestFit="1" customWidth="1"/>
    <col min="9" max="9" width="14" bestFit="1" customWidth="1"/>
    <col min="10" max="10" width="6" bestFit="1" customWidth="1"/>
    <col min="11" max="11" width="20.85546875" bestFit="1" customWidth="1"/>
    <col min="12" max="12" width="6" bestFit="1" customWidth="1"/>
    <col min="13" max="13" width="11.140625" bestFit="1" customWidth="1"/>
    <col min="14" max="14" width="6" bestFit="1" customWidth="1"/>
    <col min="15" max="15" width="13.7109375" bestFit="1" customWidth="1"/>
    <col min="16" max="16" width="29.5703125" bestFit="1" customWidth="1"/>
    <col min="17" max="21" width="5" bestFit="1" customWidth="1"/>
  </cols>
  <sheetData>
    <row r="3" spans="1:21" x14ac:dyDescent="0.2">
      <c r="C3" t="s">
        <v>2839</v>
      </c>
      <c r="E3" t="s">
        <v>2840</v>
      </c>
      <c r="G3" t="s">
        <v>2841</v>
      </c>
      <c r="I3" t="s">
        <v>2842</v>
      </c>
      <c r="K3" t="s">
        <v>2843</v>
      </c>
      <c r="M3" t="s">
        <v>22</v>
      </c>
      <c r="O3" t="s">
        <v>23</v>
      </c>
    </row>
    <row r="4" spans="1:21" x14ac:dyDescent="0.2">
      <c r="A4" t="str">
        <f>E40M!D7</f>
        <v>NO OLVIDE PONER NOMBRE EQUIPO</v>
      </c>
      <c r="B4">
        <f>E40M!C9</f>
        <v>0</v>
      </c>
      <c r="C4" t="str">
        <f>CONCATENATE(E40M!D9," ",PROPER(E40M!F9))</f>
        <v xml:space="preserve"> </v>
      </c>
      <c r="D4">
        <f>E40M!C10</f>
        <v>0</v>
      </c>
      <c r="E4" t="str">
        <f>CONCATENATE(E40M!D10," ",PROPER(E40M!F10))</f>
        <v xml:space="preserve"> </v>
      </c>
      <c r="F4">
        <f>E40M!C11</f>
        <v>0</v>
      </c>
      <c r="G4" t="str">
        <f>CONCATENATE(E40M!D11," ",PROPER(E40M!F11))</f>
        <v xml:space="preserve"> </v>
      </c>
      <c r="H4">
        <f>E40M!C12</f>
        <v>0</v>
      </c>
      <c r="I4" t="str">
        <f>CONCATENATE(E40M!D12," ",PROPER(E40M!F12))</f>
        <v xml:space="preserve"> </v>
      </c>
      <c r="J4">
        <f>E40M!C13</f>
        <v>0</v>
      </c>
      <c r="K4" t="str">
        <f>CONCATENATE(E40M!D13," ",PROPER(E40M!F13))</f>
        <v xml:space="preserve"> </v>
      </c>
      <c r="L4">
        <f>E40M!C14</f>
        <v>0</v>
      </c>
      <c r="M4" t="str">
        <f>CONCATENATE(E40M!D14," ",PROPER(E40M!F14))</f>
        <v xml:space="preserve"> </v>
      </c>
      <c r="N4">
        <f>E40M!C15</f>
        <v>0</v>
      </c>
      <c r="O4" t="str">
        <f>CONCATENATE(E40M!D15," ",PROPER(E40M!F15))</f>
        <v xml:space="preserve"> </v>
      </c>
      <c r="P4" t="str">
        <f>E40M!$A$3</f>
        <v>EQUIPOS 40 MASCULINO</v>
      </c>
      <c r="Q4" t="e">
        <f>VLOOKUP(B4,licencias!A:J,9,0)</f>
        <v>#N/A</v>
      </c>
      <c r="R4" t="e">
        <f>VLOOKUP(D4,licencias!A:J,9,0)</f>
        <v>#N/A</v>
      </c>
      <c r="S4" t="e">
        <f>VLOOKUP(F4,licencias!A:J,9,0)</f>
        <v>#N/A</v>
      </c>
      <c r="T4" t="e">
        <f>VLOOKUP(H4,licencias!A:J,9,0)</f>
        <v>#N/A</v>
      </c>
      <c r="U4" t="e">
        <f>VLOOKUP(J4,licencias!A:J,9,0)</f>
        <v>#N/A</v>
      </c>
    </row>
    <row r="5" spans="1:21" x14ac:dyDescent="0.2">
      <c r="A5" t="str">
        <f>E40M!D17</f>
        <v>NO OLVIDE PONER NOMBRE EQUIPO SI ES NECESARIO O BORRAR</v>
      </c>
      <c r="B5">
        <f>E40M!C19</f>
        <v>0</v>
      </c>
      <c r="C5" t="str">
        <f>CONCATENATE(E40M!D19," ",PROPER(E40M!F19))</f>
        <v xml:space="preserve"> </v>
      </c>
      <c r="D5">
        <f>E40M!C20</f>
        <v>0</v>
      </c>
      <c r="E5" t="str">
        <f>CONCATENATE(E40M!D20," ",PROPER(E40M!F20))</f>
        <v xml:space="preserve"> </v>
      </c>
      <c r="F5">
        <f>E40M!C21</f>
        <v>0</v>
      </c>
      <c r="G5" t="str">
        <f>CONCATENATE(E40M!D21," ",PROPER(E40M!F21))</f>
        <v xml:space="preserve"> </v>
      </c>
      <c r="H5">
        <f>E40M!C22</f>
        <v>0</v>
      </c>
      <c r="I5" t="str">
        <f>CONCATENATE(E40M!D22," ",PROPER(E40M!F22))</f>
        <v xml:space="preserve"> </v>
      </c>
      <c r="J5">
        <f>E40M!C23</f>
        <v>0</v>
      </c>
      <c r="K5" t="str">
        <f>CONCATENATE(E40M!D23," ",PROPER(E40M!F23))</f>
        <v xml:space="preserve"> </v>
      </c>
      <c r="L5">
        <f>E40M!C24</f>
        <v>0</v>
      </c>
      <c r="M5" t="str">
        <f>CONCATENATE(E40M!D24," ",PROPER(E40M!F24))</f>
        <v xml:space="preserve"> </v>
      </c>
      <c r="N5">
        <f>E40M!C25</f>
        <v>0</v>
      </c>
      <c r="O5" t="str">
        <f>CONCATENATE(E40M!D25," ",PROPER(E40M!F25))</f>
        <v xml:space="preserve"> </v>
      </c>
      <c r="P5" t="str">
        <f>E40M!$A$3</f>
        <v>EQUIPOS 40 MASCULINO</v>
      </c>
      <c r="Q5" t="e">
        <f>VLOOKUP(B5,licencias!A:J,9,0)</f>
        <v>#N/A</v>
      </c>
      <c r="R5" t="e">
        <f>VLOOKUP(D5,licencias!A:J,9,0)</f>
        <v>#N/A</v>
      </c>
      <c r="S5" t="e">
        <f>VLOOKUP(F5,licencias!A:J,9,0)</f>
        <v>#N/A</v>
      </c>
      <c r="T5" t="e">
        <f>VLOOKUP(H5,licencias!A:J,9,0)</f>
        <v>#N/A</v>
      </c>
      <c r="U5" t="e">
        <f>VLOOKUP(J5,licencias!A:J,9,0)</f>
        <v>#N/A</v>
      </c>
    </row>
    <row r="8" spans="1:21" x14ac:dyDescent="0.2">
      <c r="C8" t="s">
        <v>2839</v>
      </c>
      <c r="E8" t="s">
        <v>2840</v>
      </c>
      <c r="G8" t="s">
        <v>2841</v>
      </c>
      <c r="I8" t="s">
        <v>2842</v>
      </c>
      <c r="K8" t="s">
        <v>22</v>
      </c>
      <c r="M8" t="s">
        <v>2844</v>
      </c>
    </row>
    <row r="9" spans="1:21" x14ac:dyDescent="0.2">
      <c r="A9" t="str">
        <f>EF!D7</f>
        <v>NO OLVIDE PONER NOMBRE EQUIPO</v>
      </c>
      <c r="B9">
        <f>EF!C9</f>
        <v>0</v>
      </c>
      <c r="C9" t="str">
        <f>CONCATENATE(EF!D9," ",PROPER(EF!F9))</f>
        <v xml:space="preserve"> </v>
      </c>
      <c r="D9">
        <f>EF!C10</f>
        <v>0</v>
      </c>
      <c r="E9" t="str">
        <f>CONCATENATE(EF!D10," ",PROPER(EF!F10))</f>
        <v xml:space="preserve"> </v>
      </c>
      <c r="F9">
        <f>EF!C11</f>
        <v>0</v>
      </c>
      <c r="G9" t="str">
        <f>CONCATENATE(EF!D11," ",PROPER(EF!F11))</f>
        <v xml:space="preserve"> </v>
      </c>
      <c r="H9">
        <f>EF!C12</f>
        <v>0</v>
      </c>
      <c r="I9" t="str">
        <f>CONCATENATE(EF!D12," ",PROPER(EF!F12))</f>
        <v xml:space="preserve"> </v>
      </c>
      <c r="J9">
        <f>EF!C13</f>
        <v>0</v>
      </c>
      <c r="K9" t="str">
        <f>CONCATENATE(EF!D13," ",PROPER(EF!F13))</f>
        <v xml:space="preserve"> </v>
      </c>
      <c r="L9">
        <f>EF!C14</f>
        <v>0</v>
      </c>
      <c r="M9" t="str">
        <f>CONCATENATE(EF!D14," ",PROPER(EF!F14))</f>
        <v xml:space="preserve"> </v>
      </c>
      <c r="P9" t="str">
        <f>EF!$A$3</f>
        <v>EQUIPOS VETERANO FEMENINO</v>
      </c>
      <c r="Q9" t="e">
        <f>VLOOKUP(B9,licencias!A:J,9,0)</f>
        <v>#N/A</v>
      </c>
      <c r="R9" t="e">
        <f>VLOOKUP(D9,licencias!A:J,9,0)</f>
        <v>#N/A</v>
      </c>
      <c r="S9" t="e">
        <f>VLOOKUP(F9,licencias!A:J,9,0)</f>
        <v>#N/A</v>
      </c>
      <c r="T9" t="e">
        <f>VLOOKUP(H9,licencias!A:J,9,0)</f>
        <v>#N/A</v>
      </c>
    </row>
    <row r="10" spans="1:21" x14ac:dyDescent="0.2">
      <c r="A10" t="str">
        <f>EF!D16</f>
        <v>NO OLVIDE PONER NOMBRE EQUIPO SI ES NECESARIO O BORRAR</v>
      </c>
      <c r="B10">
        <f>EF!C18</f>
        <v>0</v>
      </c>
      <c r="C10" t="str">
        <f>CONCATENATE(EF!D18," ",PROPER(EF!F18))</f>
        <v xml:space="preserve"> </v>
      </c>
      <c r="D10">
        <f>EF!C19</f>
        <v>0</v>
      </c>
      <c r="E10" t="str">
        <f>CONCATENATE(EF!D19," ",PROPER(EF!F19))</f>
        <v xml:space="preserve"> </v>
      </c>
      <c r="F10">
        <f>EF!C20</f>
        <v>0</v>
      </c>
      <c r="G10" t="str">
        <f>CONCATENATE(EF!D20," ",PROPER(EF!F20))</f>
        <v xml:space="preserve"> </v>
      </c>
      <c r="H10">
        <f>EF!C21</f>
        <v>0</v>
      </c>
      <c r="I10" t="str">
        <f>CONCATENATE(EF!D21," ",PROPER(EF!F21))</f>
        <v xml:space="preserve"> </v>
      </c>
      <c r="J10">
        <f>EF!C22</f>
        <v>0</v>
      </c>
      <c r="K10" t="str">
        <f>CONCATENATE(EF!D22," ",PROPER(EF!F22))</f>
        <v xml:space="preserve"> </v>
      </c>
      <c r="L10">
        <f>EF!C23</f>
        <v>0</v>
      </c>
      <c r="M10" t="str">
        <f>CONCATENATE(EF!D23," ",PROPER(EF!F23))</f>
        <v xml:space="preserve"> </v>
      </c>
      <c r="P10" t="str">
        <f>EF!$A$3</f>
        <v>EQUIPOS VETERANO FEMENINO</v>
      </c>
      <c r="Q10" t="e">
        <f>VLOOKUP(B10,licencias!A:J,9,0)</f>
        <v>#N/A</v>
      </c>
      <c r="R10" t="e">
        <f>VLOOKUP(D10,licencias!A:J,9,0)</f>
        <v>#N/A</v>
      </c>
      <c r="S10" t="e">
        <f>VLOOKUP(F10,licencias!A:J,9,0)</f>
        <v>#N/A</v>
      </c>
      <c r="T10" t="e">
        <f>VLOOKUP(H10,licencias!A:J,9,0)</f>
        <v>#N/A</v>
      </c>
    </row>
    <row r="13" spans="1:21" x14ac:dyDescent="0.2">
      <c r="C13" t="s">
        <v>2839</v>
      </c>
      <c r="E13" t="s">
        <v>2840</v>
      </c>
      <c r="G13" t="s">
        <v>2841</v>
      </c>
      <c r="I13" t="s">
        <v>2842</v>
      </c>
      <c r="K13" t="s">
        <v>2843</v>
      </c>
      <c r="M13" t="s">
        <v>22</v>
      </c>
      <c r="O13" t="s">
        <v>23</v>
      </c>
    </row>
    <row r="14" spans="1:21" x14ac:dyDescent="0.2">
      <c r="A14" t="str">
        <f>E50M!D7</f>
        <v>NO OLVIDE PONER NOMBRE EQUIPO</v>
      </c>
      <c r="B14">
        <f>E50M!C9</f>
        <v>0</v>
      </c>
      <c r="C14" t="str">
        <f>CONCATENATE(E50M!D9," ",PROPER(E50M!F9))</f>
        <v xml:space="preserve"> </v>
      </c>
      <c r="D14">
        <f>E50M!C10</f>
        <v>0</v>
      </c>
      <c r="E14" t="str">
        <f>CONCATENATE(E50M!D10," ",PROPER(E50M!F10))</f>
        <v xml:space="preserve"> </v>
      </c>
      <c r="F14">
        <f>E50M!C11</f>
        <v>0</v>
      </c>
      <c r="G14" t="str">
        <f>CONCATENATE(E50M!D11," ",PROPER(E50M!F11))</f>
        <v xml:space="preserve"> </v>
      </c>
      <c r="H14">
        <f>E50M!C12</f>
        <v>0</v>
      </c>
      <c r="I14" t="str">
        <f>CONCATENATE(E50M!D12," ",PROPER(E50M!F12))</f>
        <v xml:space="preserve"> </v>
      </c>
      <c r="J14">
        <f>E50M!C13</f>
        <v>0</v>
      </c>
      <c r="K14" t="str">
        <f>CONCATENATE(E50M!D13," ",PROPER(E50M!F13))</f>
        <v xml:space="preserve"> </v>
      </c>
      <c r="L14">
        <f>E50M!C14</f>
        <v>0</v>
      </c>
      <c r="M14" t="str">
        <f>CONCATENATE(E50M!D14," ",PROPER(E50M!F14))</f>
        <v xml:space="preserve"> </v>
      </c>
      <c r="N14">
        <f>E50M!C15</f>
        <v>0</v>
      </c>
      <c r="O14" t="str">
        <f>CONCATENATE(E50M!D15," ",PROPER(E50M!F15))</f>
        <v xml:space="preserve"> </v>
      </c>
      <c r="P14" t="str">
        <f>E50M!$A$3</f>
        <v>EQUIPOS 50 MASCULINO</v>
      </c>
      <c r="Q14" t="e">
        <f>VLOOKUP(B14,licencias!A:J,9,0)</f>
        <v>#N/A</v>
      </c>
      <c r="R14" t="e">
        <f>VLOOKUP(D14,licencias!A:J,9,0)</f>
        <v>#N/A</v>
      </c>
      <c r="S14" t="e">
        <f>VLOOKUP(F14,licencias!A:J,9,0)</f>
        <v>#N/A</v>
      </c>
      <c r="T14" t="e">
        <f>VLOOKUP(H14,licencias!A:J,9,0)</f>
        <v>#N/A</v>
      </c>
      <c r="U14" t="e">
        <f>VLOOKUP(J14,licencias!A:J,9,0)</f>
        <v>#N/A</v>
      </c>
    </row>
    <row r="15" spans="1:21" x14ac:dyDescent="0.2">
      <c r="A15" t="str">
        <f>E50M!D17</f>
        <v>NO OLVIDE PONER NOMBRE EQUIPO SI ES NECESARIO O BORRAR</v>
      </c>
      <c r="B15">
        <f>E50M!C19</f>
        <v>0</v>
      </c>
      <c r="C15" t="str">
        <f>CONCATENATE(E50M!D19," ",PROPER(E50M!F19))</f>
        <v xml:space="preserve"> </v>
      </c>
      <c r="D15">
        <f>E50M!C20</f>
        <v>0</v>
      </c>
      <c r="E15" t="str">
        <f>CONCATENATE(E50M!D20," ",PROPER(E50M!F20))</f>
        <v xml:space="preserve"> </v>
      </c>
      <c r="F15">
        <f>E50M!C21</f>
        <v>0</v>
      </c>
      <c r="G15" t="str">
        <f>CONCATENATE(E50M!D21," ",PROPER(E50M!F21))</f>
        <v xml:space="preserve"> </v>
      </c>
      <c r="H15">
        <f>E50M!C22</f>
        <v>0</v>
      </c>
      <c r="I15" t="str">
        <f>CONCATENATE(E50M!D22," ",PROPER(E50M!F22))</f>
        <v xml:space="preserve"> </v>
      </c>
      <c r="J15">
        <f>E50M!C23</f>
        <v>0</v>
      </c>
      <c r="K15" t="str">
        <f>CONCATENATE(E50M!D23," ",PROPER(E50M!F23))</f>
        <v xml:space="preserve"> </v>
      </c>
      <c r="L15">
        <f>E50M!C24</f>
        <v>0</v>
      </c>
      <c r="M15" t="str">
        <f>CONCATENATE(E50M!D24," ",PROPER(E50M!F24))</f>
        <v xml:space="preserve"> </v>
      </c>
      <c r="N15">
        <f>E50M!C25</f>
        <v>0</v>
      </c>
      <c r="O15" t="str">
        <f>CONCATENATE(E50M!D25," ",PROPER(E50M!F25))</f>
        <v xml:space="preserve"> </v>
      </c>
      <c r="P15" t="str">
        <f>E50M!$A$3</f>
        <v>EQUIPOS 50 MASCULINO</v>
      </c>
      <c r="Q15" t="e">
        <f>VLOOKUP(B15,licencias!A:J,9,0)</f>
        <v>#N/A</v>
      </c>
      <c r="R15" t="e">
        <f>VLOOKUP(D15,licencias!A:J,9,0)</f>
        <v>#N/A</v>
      </c>
      <c r="S15" t="e">
        <f>VLOOKUP(F15,licencias!A:J,9,0)</f>
        <v>#N/A</v>
      </c>
      <c r="T15" t="e">
        <f>VLOOKUP(H15,licencias!A:J,9,0)</f>
        <v>#N/A</v>
      </c>
      <c r="U15" t="e">
        <f>VLOOKUP(J15,licencias!A:J,9,0)</f>
        <v>#N/A</v>
      </c>
    </row>
    <row r="18" spans="1:20" x14ac:dyDescent="0.2">
      <c r="C18" t="s">
        <v>2839</v>
      </c>
      <c r="E18" t="s">
        <v>2840</v>
      </c>
      <c r="G18" t="s">
        <v>2841</v>
      </c>
      <c r="I18" t="s">
        <v>2842</v>
      </c>
      <c r="K18" t="s">
        <v>22</v>
      </c>
      <c r="M18" t="s">
        <v>2844</v>
      </c>
    </row>
    <row r="19" spans="1:20" x14ac:dyDescent="0.2">
      <c r="A19" t="str">
        <f>E60M!D7</f>
        <v>NO OLVIDE PONER NOMBRE EQUIPO</v>
      </c>
      <c r="B19">
        <f>E60M!C9</f>
        <v>0</v>
      </c>
      <c r="C19" t="str">
        <f>CONCATENATE(E60M!D9," ",PROPER(E60M!F9))</f>
        <v xml:space="preserve"> </v>
      </c>
      <c r="D19">
        <f>E60M!C10</f>
        <v>0</v>
      </c>
      <c r="E19" t="str">
        <f>CONCATENATE(E60M!D10," ",PROPER(E60M!F10))</f>
        <v xml:space="preserve"> </v>
      </c>
      <c r="F19">
        <f>E60M!C11</f>
        <v>0</v>
      </c>
      <c r="G19" t="str">
        <f>CONCATENATE(E60M!D11," ",PROPER(E60M!F11))</f>
        <v xml:space="preserve"> </v>
      </c>
      <c r="H19">
        <f>E60M!C12</f>
        <v>0</v>
      </c>
      <c r="I19" t="str">
        <f>CONCATENATE(E60M!D12," ",PROPER(E60M!F12))</f>
        <v xml:space="preserve"> </v>
      </c>
      <c r="J19">
        <f>E60M!C13</f>
        <v>0</v>
      </c>
      <c r="K19" t="str">
        <f>CONCATENATE(E60M!D13," ",PROPER(E60M!F13))</f>
        <v xml:space="preserve"> </v>
      </c>
      <c r="L19">
        <f>E60M!C14</f>
        <v>0</v>
      </c>
      <c r="M19" t="str">
        <f>CONCATENATE(E60M!D14," ",PROPER(E60M!F14))</f>
        <v xml:space="preserve"> </v>
      </c>
      <c r="P19" t="str">
        <f>E60M!$A$3</f>
        <v>EQUIPOS 60 MASCULINO</v>
      </c>
      <c r="Q19" t="e">
        <f>VLOOKUP(B19,licencias!A:J,9,0)</f>
        <v>#N/A</v>
      </c>
      <c r="R19" t="e">
        <f>VLOOKUP(D19,licencias!A:J,9,0)</f>
        <v>#N/A</v>
      </c>
      <c r="S19" t="e">
        <f>VLOOKUP(F19,licencias!A:J,9,0)</f>
        <v>#N/A</v>
      </c>
      <c r="T19" t="e">
        <f>VLOOKUP(H19,licencias!A:J,9,0)</f>
        <v>#N/A</v>
      </c>
    </row>
    <row r="20" spans="1:20" x14ac:dyDescent="0.2">
      <c r="A20" t="str">
        <f>E60M!D16</f>
        <v>NO OLVIDE PONER NOMBRE EQUIPO SI ES NECESARIO O BORRAR</v>
      </c>
      <c r="B20">
        <f>E60M!C18</f>
        <v>0</v>
      </c>
      <c r="C20" t="str">
        <f>CONCATENATE(E60M!D18," ",PROPER(E60M!F18))</f>
        <v xml:space="preserve"> </v>
      </c>
      <c r="D20">
        <f>E60M!C19</f>
        <v>0</v>
      </c>
      <c r="E20" t="str">
        <f>CONCATENATE(E60M!D19," ",PROPER(E60M!F19))</f>
        <v xml:space="preserve"> </v>
      </c>
      <c r="F20">
        <f>E60M!C20</f>
        <v>0</v>
      </c>
      <c r="G20" t="str">
        <f>CONCATENATE(E60M!D20," ",PROPER(E60M!F20))</f>
        <v xml:space="preserve"> </v>
      </c>
      <c r="H20">
        <f>E60M!C21</f>
        <v>0</v>
      </c>
      <c r="I20" t="str">
        <f>CONCATENATE(E60M!D21," ",PROPER(E60M!F21))</f>
        <v xml:space="preserve"> </v>
      </c>
      <c r="J20">
        <f>E60M!C22</f>
        <v>0</v>
      </c>
      <c r="K20" t="str">
        <f>CONCATENATE(E60M!D22," ",PROPER(E60M!F22))</f>
        <v xml:space="preserve"> </v>
      </c>
      <c r="L20">
        <f>E60M!C23</f>
        <v>0</v>
      </c>
      <c r="M20" t="str">
        <f>CONCATENATE(E60M!D23," ",PROPER(E60M!F23))</f>
        <v xml:space="preserve"> </v>
      </c>
      <c r="P20" t="str">
        <f>E60M!$A$3</f>
        <v>EQUIPOS 60 MASCULINO</v>
      </c>
      <c r="Q20" t="e">
        <f>VLOOKUP(B20,licencias!A:J,9,0)</f>
        <v>#N/A</v>
      </c>
      <c r="R20" t="e">
        <f>VLOOKUP(D20,licencias!A:J,9,0)</f>
        <v>#N/A</v>
      </c>
      <c r="S20" t="e">
        <f>VLOOKUP(F20,licencias!A:J,9,0)</f>
        <v>#N/A</v>
      </c>
      <c r="T20" t="e">
        <f>VLOOKUP(H20,licencias!A:J,9,0)</f>
        <v>#N/A</v>
      </c>
    </row>
    <row r="23" spans="1:20" x14ac:dyDescent="0.2">
      <c r="C23" t="s">
        <v>2839</v>
      </c>
      <c r="E23" t="s">
        <v>2840</v>
      </c>
      <c r="G23" t="s">
        <v>2841</v>
      </c>
      <c r="I23" t="s">
        <v>2842</v>
      </c>
      <c r="K23" t="s">
        <v>22</v>
      </c>
      <c r="M23" t="s">
        <v>2844</v>
      </c>
    </row>
    <row r="24" spans="1:20" x14ac:dyDescent="0.2">
      <c r="A24" t="str">
        <f>E65M!D7</f>
        <v>NO OLVIDE PONER NOMBRE EQUIPO</v>
      </c>
      <c r="B24">
        <f>E65M!C9</f>
        <v>0</v>
      </c>
      <c r="C24" t="str">
        <f>CONCATENATE(E65M!D9," ",PROPER(E65M!F9))</f>
        <v xml:space="preserve"> </v>
      </c>
      <c r="D24">
        <f>E65M!C10</f>
        <v>0</v>
      </c>
      <c r="E24" t="str">
        <f>CONCATENATE(E65M!D10," ",PROPER(E65M!F10))</f>
        <v xml:space="preserve"> </v>
      </c>
      <c r="F24">
        <f>E65M!C11</f>
        <v>0</v>
      </c>
      <c r="G24" t="str">
        <f>CONCATENATE(E65M!D11," ",PROPER(E65M!F11))</f>
        <v xml:space="preserve"> </v>
      </c>
      <c r="H24">
        <f>E65M!C12</f>
        <v>0</v>
      </c>
      <c r="I24" t="str">
        <f>CONCATENATE(E65M!D12," ",PROPER(E65M!F12))</f>
        <v xml:space="preserve"> </v>
      </c>
      <c r="J24">
        <f>E65M!C13</f>
        <v>0</v>
      </c>
      <c r="K24" t="str">
        <f>CONCATENATE(E65M!D13," ",PROPER(E65M!F13))</f>
        <v xml:space="preserve"> </v>
      </c>
      <c r="L24">
        <f>E65M!C14</f>
        <v>0</v>
      </c>
      <c r="M24" t="str">
        <f>CONCATENATE(E65M!D14," ",PROPER(E65M!F14))</f>
        <v xml:space="preserve"> </v>
      </c>
      <c r="P24" t="str">
        <f>E65M!$A$3</f>
        <v>EQUIPOS 65 MASCULINO</v>
      </c>
      <c r="Q24" t="e">
        <f>VLOOKUP(B24,licencias!A:J,9,0)</f>
        <v>#N/A</v>
      </c>
      <c r="R24" t="e">
        <f>VLOOKUP(D24,licencias!A:J,9,0)</f>
        <v>#N/A</v>
      </c>
      <c r="S24" t="e">
        <f>VLOOKUP(F24,licencias!A:J,9,0)</f>
        <v>#N/A</v>
      </c>
      <c r="T24" t="e">
        <f>VLOOKUP(H24,licencias!A:J,9,0)</f>
        <v>#N/A</v>
      </c>
    </row>
    <row r="25" spans="1:20" x14ac:dyDescent="0.2">
      <c r="A25" t="str">
        <f>E65M!D16</f>
        <v>NO OLVIDE PONER NOMBRE EQUIPO SI ES NECESARIO O BORRAR</v>
      </c>
      <c r="B25">
        <f>E65M!C18</f>
        <v>0</v>
      </c>
      <c r="C25" t="str">
        <f>CONCATENATE(E65M!D18," ",PROPER(E65M!F18))</f>
        <v xml:space="preserve"> </v>
      </c>
      <c r="D25">
        <f>E65M!C19</f>
        <v>0</v>
      </c>
      <c r="E25" t="str">
        <f>CONCATENATE(E65M!D19," ",PROPER(E65M!F19))</f>
        <v xml:space="preserve"> </v>
      </c>
      <c r="F25">
        <f>E65M!C20</f>
        <v>0</v>
      </c>
      <c r="G25" t="str">
        <f>CONCATENATE(E65M!D20," ",PROPER(E65M!F20))</f>
        <v xml:space="preserve"> </v>
      </c>
      <c r="H25">
        <f>E65M!C21</f>
        <v>0</v>
      </c>
      <c r="I25" t="str">
        <f>CONCATENATE(E65M!D21," ",PROPER(E65M!F21))</f>
        <v xml:space="preserve"> </v>
      </c>
      <c r="J25">
        <f>E65M!C22</f>
        <v>0</v>
      </c>
      <c r="K25" t="str">
        <f>CONCATENATE(E65M!D22," ",PROPER(E65M!F22))</f>
        <v xml:space="preserve"> </v>
      </c>
      <c r="L25">
        <f>E65M!C23</f>
        <v>0</v>
      </c>
      <c r="M25" t="str">
        <f>CONCATENATE(E65M!D23," ",PROPER(E65M!F23))</f>
        <v xml:space="preserve"> </v>
      </c>
      <c r="P25" t="str">
        <f>E65M!$A$3</f>
        <v>EQUIPOS 65 MASCULINO</v>
      </c>
      <c r="Q25" t="e">
        <f>VLOOKUP(B25,licencias!A:J,9,0)</f>
        <v>#N/A</v>
      </c>
      <c r="R25" t="e">
        <f>VLOOKUP(D25,licencias!A:J,9,0)</f>
        <v>#N/A</v>
      </c>
      <c r="S25" t="e">
        <f>VLOOKUP(F25,licencias!A:J,9,0)</f>
        <v>#N/A</v>
      </c>
      <c r="T25" t="e">
        <f>VLOOKUP(H25,licencias!A:J,9,0)</f>
        <v>#N/A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-0.249977111117893"/>
  </sheetPr>
  <dimension ref="A1:M24"/>
  <sheetViews>
    <sheetView showGridLines="0" zoomScaleNormal="100" zoomScaleSheetLayoutView="100" workbookViewId="0">
      <selection activeCell="A9" sqref="A9:A24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09" t="s">
        <v>5414</v>
      </c>
      <c r="B2" s="109"/>
      <c r="C2" s="109"/>
      <c r="D2" s="109"/>
      <c r="E2" s="109"/>
    </row>
    <row r="3" spans="1:10" ht="18.75" customHeight="1" x14ac:dyDescent="0.25">
      <c r="A3" s="127" t="s">
        <v>1750</v>
      </c>
      <c r="B3" s="127"/>
      <c r="C3" s="127"/>
      <c r="D3" s="127"/>
      <c r="E3" s="127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30"/>
      <c r="F4" s="63" t="s">
        <v>1734</v>
      </c>
    </row>
    <row r="5" spans="1:10" ht="6" customHeight="1" x14ac:dyDescent="0.2">
      <c r="C5" s="25"/>
      <c r="D5" s="9"/>
      <c r="E5" s="9"/>
    </row>
    <row r="7" spans="1:10" ht="18" customHeight="1" x14ac:dyDescent="0.2">
      <c r="B7" s="4" t="s">
        <v>9</v>
      </c>
      <c r="C7" s="8" t="s">
        <v>7</v>
      </c>
      <c r="D7" s="5" t="s">
        <v>8</v>
      </c>
      <c r="E7" s="5" t="s">
        <v>6</v>
      </c>
    </row>
    <row r="8" spans="1:10" ht="7.5" customHeight="1" x14ac:dyDescent="0.2">
      <c r="B8" s="2"/>
      <c r="C8" s="3"/>
      <c r="D8" s="7"/>
      <c r="E8" s="7"/>
    </row>
    <row r="9" spans="1:10" ht="16.5" customHeight="1" x14ac:dyDescent="0.2">
      <c r="A9" s="55" t="str">
        <f>IF(C9="","",1)</f>
        <v/>
      </c>
      <c r="B9" s="48"/>
      <c r="C9" s="17" t="str">
        <f>IF(ISBLANK(B9),"",VLOOKUP(B9,licencias!$A$1:$D$18000,3,0))</f>
        <v/>
      </c>
      <c r="D9" s="56" t="str">
        <f>IF(ISBLANK(B9),"",VLOOKUP(B9,licencias!$A$1:$D$18000,4,0))</f>
        <v/>
      </c>
      <c r="E9" s="56" t="str">
        <f>IF(ISBLANK(B9),"",VLOOKUP(B9,licencias!$A$1:$D$18000,2,0))</f>
        <v/>
      </c>
      <c r="F9" s="63" t="str">
        <f t="shared" ref="F9:F24" si="0">$F$4</f>
        <v>IF</v>
      </c>
      <c r="G9" s="1" t="str">
        <f>CLUB!$D$9</f>
        <v>_</v>
      </c>
      <c r="J9" s="1">
        <f>MAX(A9:A24)</f>
        <v>0</v>
      </c>
    </row>
    <row r="10" spans="1:10" ht="16.5" customHeight="1" x14ac:dyDescent="0.2">
      <c r="A10" s="55" t="str">
        <f>IF(C10="","",1+A9)</f>
        <v/>
      </c>
      <c r="B10" s="48"/>
      <c r="C10" s="17" t="str">
        <f>IF(ISBLANK(B10),"",VLOOKUP(B10,licencias!$A$1:$D$18000,3,0))</f>
        <v/>
      </c>
      <c r="D10" s="56" t="str">
        <f>IF(ISBLANK(B10),"",VLOOKUP(B10,licencias!$A$1:$D$18000,4,0))</f>
        <v/>
      </c>
      <c r="E10" s="56" t="str">
        <f>IF(ISBLANK(B10),"",VLOOKUP(B10,licencias!$A$1:$D$18000,2,0))</f>
        <v/>
      </c>
      <c r="F10" s="63" t="str">
        <f t="shared" si="0"/>
        <v>IF</v>
      </c>
      <c r="G10" s="1" t="str">
        <f>CLUB!$D$9</f>
        <v>_</v>
      </c>
    </row>
    <row r="11" spans="1:10" ht="16.5" customHeight="1" x14ac:dyDescent="0.2">
      <c r="A11" s="55" t="str">
        <f t="shared" ref="A11:A24" si="1">IF(C11="","",1+A10)</f>
        <v/>
      </c>
      <c r="B11" s="48"/>
      <c r="C11" s="17" t="str">
        <f>IF(ISBLANK(B11),"",VLOOKUP(B11,licencias!$A$1:$D$18000,3,0))</f>
        <v/>
      </c>
      <c r="D11" s="56" t="str">
        <f>IF(ISBLANK(B11),"",VLOOKUP(B11,licencias!$A$1:$D$18000,4,0))</f>
        <v/>
      </c>
      <c r="E11" s="56" t="str">
        <f>IF(ISBLANK(B11),"",VLOOKUP(B11,licencias!$A$1:$D$18000,2,0))</f>
        <v/>
      </c>
      <c r="F11" s="63" t="str">
        <f t="shared" si="0"/>
        <v>IF</v>
      </c>
      <c r="G11" s="1" t="str">
        <f>CLUB!$D$9</f>
        <v>_</v>
      </c>
    </row>
    <row r="12" spans="1:10" ht="16.5" customHeight="1" x14ac:dyDescent="0.2">
      <c r="A12" s="55" t="str">
        <f t="shared" si="1"/>
        <v/>
      </c>
      <c r="B12" s="48"/>
      <c r="C12" s="17" t="str">
        <f>IF(ISBLANK(B12),"",VLOOKUP(B12,licencias!$A$1:$D$18000,3,0))</f>
        <v/>
      </c>
      <c r="D12" s="56" t="str">
        <f>IF(ISBLANK(B12),"",VLOOKUP(B12,licencias!$A$1:$D$18000,4,0))</f>
        <v/>
      </c>
      <c r="E12" s="56" t="str">
        <f>IF(ISBLANK(B12),"",VLOOKUP(B12,licencias!$A$1:$D$18000,2,0))</f>
        <v/>
      </c>
      <c r="F12" s="63" t="str">
        <f t="shared" si="0"/>
        <v>IF</v>
      </c>
      <c r="G12" s="1" t="str">
        <f>CLUB!$D$9</f>
        <v>_</v>
      </c>
    </row>
    <row r="13" spans="1:10" ht="16.5" customHeight="1" x14ac:dyDescent="0.2">
      <c r="A13" s="55" t="str">
        <f t="shared" si="1"/>
        <v/>
      </c>
      <c r="B13" s="48"/>
      <c r="C13" s="17" t="str">
        <f>IF(ISBLANK(B13),"",VLOOKUP(B13,licencias!$A$1:$D$18000,3,0))</f>
        <v/>
      </c>
      <c r="D13" s="56" t="str">
        <f>IF(ISBLANK(B13),"",VLOOKUP(B13,licencias!$A$1:$D$18000,4,0))</f>
        <v/>
      </c>
      <c r="E13" s="56" t="str">
        <f>IF(ISBLANK(B13),"",VLOOKUP(B13,licencias!$A$1:$D$18000,2,0))</f>
        <v/>
      </c>
      <c r="F13" s="63" t="str">
        <f t="shared" si="0"/>
        <v>IF</v>
      </c>
      <c r="G13" s="1" t="str">
        <f>CLUB!$D$9</f>
        <v>_</v>
      </c>
    </row>
    <row r="14" spans="1:10" ht="16.5" customHeight="1" x14ac:dyDescent="0.2">
      <c r="A14" s="55" t="str">
        <f t="shared" si="1"/>
        <v/>
      </c>
      <c r="B14" s="48"/>
      <c r="C14" s="17" t="str">
        <f>IF(ISBLANK(B14),"",VLOOKUP(B14,licencias!$A$1:$D$18000,3,0))</f>
        <v/>
      </c>
      <c r="D14" s="56" t="str">
        <f>IF(ISBLANK(B14),"",VLOOKUP(B14,licencias!$A$1:$D$18000,4,0))</f>
        <v/>
      </c>
      <c r="E14" s="56" t="str">
        <f>IF(ISBLANK(B14),"",VLOOKUP(B14,licencias!$A$1:$D$18000,2,0))</f>
        <v/>
      </c>
      <c r="F14" s="63" t="str">
        <f t="shared" si="0"/>
        <v>IF</v>
      </c>
      <c r="G14" s="1" t="str">
        <f>CLUB!$D$9</f>
        <v>_</v>
      </c>
    </row>
    <row r="15" spans="1:10" ht="16.5" customHeight="1" x14ac:dyDescent="0.2">
      <c r="A15" s="55" t="str">
        <f t="shared" si="1"/>
        <v/>
      </c>
      <c r="B15" s="48"/>
      <c r="C15" s="17" t="str">
        <f>IF(ISBLANK(B15),"",VLOOKUP(B15,licencias!$A$1:$D$18000,3,0))</f>
        <v/>
      </c>
      <c r="D15" s="56" t="str">
        <f>IF(ISBLANK(B15),"",VLOOKUP(B15,licencias!$A$1:$D$18000,4,0))</f>
        <v/>
      </c>
      <c r="E15" s="56" t="str">
        <f>IF(ISBLANK(B15),"",VLOOKUP(B15,licencias!$A$1:$D$18000,2,0))</f>
        <v/>
      </c>
      <c r="F15" s="63" t="str">
        <f t="shared" si="0"/>
        <v>IF</v>
      </c>
      <c r="G15" s="1" t="str">
        <f>CLUB!$D$9</f>
        <v>_</v>
      </c>
    </row>
    <row r="16" spans="1:10" ht="16.5" customHeight="1" x14ac:dyDescent="0.2">
      <c r="A16" s="55" t="str">
        <f t="shared" si="1"/>
        <v/>
      </c>
      <c r="B16" s="48"/>
      <c r="C16" s="17" t="str">
        <f>IF(ISBLANK(B16),"",VLOOKUP(B16,licencias!$A$1:$D$18000,3,0))</f>
        <v/>
      </c>
      <c r="D16" s="56" t="str">
        <f>IF(ISBLANK(B16),"",VLOOKUP(B16,licencias!$A$1:$D$18000,4,0))</f>
        <v/>
      </c>
      <c r="E16" s="56" t="str">
        <f>IF(ISBLANK(B16),"",VLOOKUP(B16,licencias!$A$1:$D$18000,2,0))</f>
        <v/>
      </c>
      <c r="F16" s="63" t="str">
        <f t="shared" si="0"/>
        <v>IF</v>
      </c>
      <c r="G16" s="1" t="str">
        <f>CLUB!$D$9</f>
        <v>_</v>
      </c>
    </row>
    <row r="17" spans="1:7" ht="16.5" customHeight="1" x14ac:dyDescent="0.2">
      <c r="A17" s="55" t="str">
        <f t="shared" si="1"/>
        <v/>
      </c>
      <c r="B17" s="48"/>
      <c r="C17" s="17" t="str">
        <f>IF(ISBLANK(B17),"",VLOOKUP(B17,licencias!$A$1:$D$18000,3,0))</f>
        <v/>
      </c>
      <c r="D17" s="56" t="str">
        <f>IF(ISBLANK(B17),"",VLOOKUP(B17,licencias!$A$1:$D$18000,4,0))</f>
        <v/>
      </c>
      <c r="E17" s="56" t="str">
        <f>IF(ISBLANK(B17),"",VLOOKUP(B17,licencias!$A$1:$D$18000,2,0))</f>
        <v/>
      </c>
      <c r="F17" s="63" t="str">
        <f t="shared" si="0"/>
        <v>IF</v>
      </c>
      <c r="G17" s="1" t="str">
        <f>CLUB!$D$9</f>
        <v>_</v>
      </c>
    </row>
    <row r="18" spans="1:7" ht="16.5" customHeight="1" x14ac:dyDescent="0.2">
      <c r="A18" s="55" t="str">
        <f t="shared" si="1"/>
        <v/>
      </c>
      <c r="B18" s="48"/>
      <c r="C18" s="17" t="str">
        <f>IF(ISBLANK(B18),"",VLOOKUP(B18,licencias!$A$1:$D$18000,3,0))</f>
        <v/>
      </c>
      <c r="D18" s="56" t="str">
        <f>IF(ISBLANK(B18),"",VLOOKUP(B18,licencias!$A$1:$D$18000,4,0))</f>
        <v/>
      </c>
      <c r="E18" s="56" t="str">
        <f>IF(ISBLANK(B18),"",VLOOKUP(B18,licencias!$A$1:$D$18000,2,0))</f>
        <v/>
      </c>
      <c r="F18" s="63" t="str">
        <f t="shared" si="0"/>
        <v>IF</v>
      </c>
      <c r="G18" s="1" t="str">
        <f>CLUB!$D$9</f>
        <v>_</v>
      </c>
    </row>
    <row r="19" spans="1:7" ht="16.5" customHeight="1" x14ac:dyDescent="0.2">
      <c r="A19" s="55" t="str">
        <f t="shared" si="1"/>
        <v/>
      </c>
      <c r="B19" s="48"/>
      <c r="C19" s="17" t="str">
        <f>IF(ISBLANK(B19),"",VLOOKUP(B19,licencias!$A$1:$D$18000,3,0))</f>
        <v/>
      </c>
      <c r="D19" s="56" t="str">
        <f>IF(ISBLANK(B19),"",VLOOKUP(B19,licencias!$A$1:$D$18000,4,0))</f>
        <v/>
      </c>
      <c r="E19" s="56" t="str">
        <f>IF(ISBLANK(B19),"",VLOOKUP(B19,licencias!$A$1:$D$18000,2,0))</f>
        <v/>
      </c>
      <c r="F19" s="63" t="str">
        <f t="shared" si="0"/>
        <v>IF</v>
      </c>
      <c r="G19" s="1" t="str">
        <f>CLUB!$D$9</f>
        <v>_</v>
      </c>
    </row>
    <row r="20" spans="1:7" ht="15.75" customHeight="1" x14ac:dyDescent="0.2">
      <c r="A20" s="55" t="str">
        <f t="shared" si="1"/>
        <v/>
      </c>
      <c r="B20" s="48"/>
      <c r="C20" s="17" t="str">
        <f>IF(ISBLANK(B20),"",VLOOKUP(B20,licencias!$A$1:$D$18000,3,0))</f>
        <v/>
      </c>
      <c r="D20" s="56" t="str">
        <f>IF(ISBLANK(B20),"",VLOOKUP(B20,licencias!$A$1:$D$18000,4,0))</f>
        <v/>
      </c>
      <c r="E20" s="56" t="str">
        <f>IF(ISBLANK(B20),"",VLOOKUP(B20,licencias!$A$1:$D$18000,2,0))</f>
        <v/>
      </c>
      <c r="F20" s="63" t="str">
        <f t="shared" si="0"/>
        <v>IF</v>
      </c>
      <c r="G20" s="1" t="str">
        <f>CLUB!$D$9</f>
        <v>_</v>
      </c>
    </row>
    <row r="21" spans="1:7" ht="15.75" customHeight="1" x14ac:dyDescent="0.2">
      <c r="A21" s="55" t="str">
        <f t="shared" si="1"/>
        <v/>
      </c>
      <c r="B21" s="48"/>
      <c r="C21" s="17" t="str">
        <f>IF(ISBLANK(B21),"",VLOOKUP(B21,licencias!$A$1:$D$18000,3,0))</f>
        <v/>
      </c>
      <c r="D21" s="56" t="str">
        <f>IF(ISBLANK(B21),"",VLOOKUP(B21,licencias!$A$1:$D$18000,4,0))</f>
        <v/>
      </c>
      <c r="E21" s="56" t="str">
        <f>IF(ISBLANK(B21),"",VLOOKUP(B21,licencias!$A$1:$D$18000,2,0))</f>
        <v/>
      </c>
      <c r="F21" s="63" t="str">
        <f t="shared" si="0"/>
        <v>IF</v>
      </c>
      <c r="G21" s="1" t="str">
        <f>CLUB!$D$9</f>
        <v>_</v>
      </c>
    </row>
    <row r="22" spans="1:7" ht="15.75" customHeight="1" x14ac:dyDescent="0.2">
      <c r="A22" s="55" t="str">
        <f t="shared" si="1"/>
        <v/>
      </c>
      <c r="B22" s="48"/>
      <c r="C22" s="17" t="str">
        <f>IF(ISBLANK(B22),"",VLOOKUP(B22,licencias!$A$1:$D$18000,3,0))</f>
        <v/>
      </c>
      <c r="D22" s="56" t="str">
        <f>IF(ISBLANK(B22),"",VLOOKUP(B22,licencias!$A$1:$D$18000,4,0))</f>
        <v/>
      </c>
      <c r="E22" s="56" t="str">
        <f>IF(ISBLANK(B22),"",VLOOKUP(B22,licencias!$A$1:$D$18000,2,0))</f>
        <v/>
      </c>
      <c r="F22" s="63" t="str">
        <f t="shared" si="0"/>
        <v>IF</v>
      </c>
      <c r="G22" s="1" t="str">
        <f>CLUB!$D$9</f>
        <v>_</v>
      </c>
    </row>
    <row r="23" spans="1:7" ht="15.75" customHeight="1" x14ac:dyDescent="0.2">
      <c r="A23" s="55" t="str">
        <f t="shared" si="1"/>
        <v/>
      </c>
      <c r="B23" s="48"/>
      <c r="C23" s="17" t="str">
        <f>IF(ISBLANK(B23),"",VLOOKUP(B23,licencias!$A$1:$D$18000,3,0))</f>
        <v/>
      </c>
      <c r="D23" s="56" t="str">
        <f>IF(ISBLANK(B23),"",VLOOKUP(B23,licencias!$A$1:$D$18000,4,0))</f>
        <v/>
      </c>
      <c r="E23" s="56" t="str">
        <f>IF(ISBLANK(B23),"",VLOOKUP(B23,licencias!$A$1:$D$18000,2,0))</f>
        <v/>
      </c>
      <c r="F23" s="63" t="str">
        <f t="shared" si="0"/>
        <v>IF</v>
      </c>
      <c r="G23" s="1" t="str">
        <f>CLUB!$D$9</f>
        <v>_</v>
      </c>
    </row>
    <row r="24" spans="1:7" ht="15.75" customHeight="1" x14ac:dyDescent="0.2">
      <c r="A24" s="55" t="str">
        <f t="shared" si="1"/>
        <v/>
      </c>
      <c r="B24" s="48"/>
      <c r="C24" s="17" t="str">
        <f>IF(ISBLANK(B24),"",VLOOKUP(B24,licencias!$A$1:$D$18000,3,0))</f>
        <v/>
      </c>
      <c r="D24" s="56" t="str">
        <f>IF(ISBLANK(B24),"",VLOOKUP(B24,licencias!$A$1:$D$18000,4,0))</f>
        <v/>
      </c>
      <c r="E24" s="56" t="str">
        <f>IF(ISBLANK(B24),"",VLOOKUP(B24,licencias!$A$1:$D$18000,2,0))</f>
        <v/>
      </c>
      <c r="F24" s="63" t="str">
        <f t="shared" si="0"/>
        <v>IF</v>
      </c>
      <c r="G24" s="1" t="str">
        <f>CLUB!$D$9</f>
        <v>_</v>
      </c>
    </row>
  </sheetData>
  <sheetProtection selectLockedCells="1"/>
  <mergeCells count="3">
    <mergeCell ref="A2:E2"/>
    <mergeCell ref="A3:E3"/>
    <mergeCell ref="A4:E4"/>
  </mergeCells>
  <conditionalFormatting sqref="B9:B24">
    <cfRule type="cellIs" dxfId="26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 Absoluto &amp;C&amp;"Times New Roman,Normal"- DEPORTE OLÍMPICO -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 tint="-0.249977111117893"/>
  </sheetPr>
  <dimension ref="A1:M24"/>
  <sheetViews>
    <sheetView showGridLines="0" zoomScaleNormal="100" zoomScaleSheetLayoutView="100" workbookViewId="0">
      <selection activeCell="A9" sqref="A9:A24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09" t="s">
        <v>5414</v>
      </c>
      <c r="B2" s="109"/>
      <c r="C2" s="109"/>
      <c r="D2" s="109"/>
      <c r="E2" s="109"/>
    </row>
    <row r="3" spans="1:10" ht="18.75" customHeight="1" x14ac:dyDescent="0.25">
      <c r="A3" s="127" t="s">
        <v>1751</v>
      </c>
      <c r="B3" s="127"/>
      <c r="C3" s="127"/>
      <c r="D3" s="127"/>
      <c r="E3" s="127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30"/>
      <c r="F4" s="63" t="s">
        <v>1734</v>
      </c>
    </row>
    <row r="5" spans="1:10" ht="6" customHeight="1" x14ac:dyDescent="0.2">
      <c r="C5" s="25"/>
      <c r="D5" s="9"/>
      <c r="E5" s="9"/>
    </row>
    <row r="7" spans="1:10" ht="18" customHeight="1" x14ac:dyDescent="0.2">
      <c r="B7" s="4" t="s">
        <v>9</v>
      </c>
      <c r="C7" s="8" t="s">
        <v>7</v>
      </c>
      <c r="D7" s="5" t="s">
        <v>8</v>
      </c>
      <c r="E7" s="5" t="s">
        <v>6</v>
      </c>
    </row>
    <row r="8" spans="1:10" ht="7.5" customHeight="1" x14ac:dyDescent="0.2">
      <c r="B8" s="2"/>
      <c r="C8" s="3"/>
      <c r="D8" s="7"/>
      <c r="E8" s="7"/>
    </row>
    <row r="9" spans="1:10" ht="16.5" customHeight="1" x14ac:dyDescent="0.2">
      <c r="A9" s="55" t="str">
        <f>IF(C9="","",1)</f>
        <v/>
      </c>
      <c r="B9" s="48"/>
      <c r="C9" s="17" t="str">
        <f>IF(ISBLANK(B9),"",VLOOKUP(B9,licencias!$A$1:$D$18000,3,0))</f>
        <v/>
      </c>
      <c r="D9" s="56" t="str">
        <f>IF(ISBLANK(B9),"",VLOOKUP(B9,licencias!$A$1:$D$18000,4,0))</f>
        <v/>
      </c>
      <c r="E9" s="56" t="str">
        <f>IF(ISBLANK(B9),"",VLOOKUP(B9,licencias!$A$1:$D$18000,2,0))</f>
        <v/>
      </c>
      <c r="F9" s="63" t="str">
        <f t="shared" ref="F9:F24" si="0">$F$4</f>
        <v>IF</v>
      </c>
      <c r="G9" s="1" t="str">
        <f>CLUB!$D$9</f>
        <v>_</v>
      </c>
      <c r="J9" s="1">
        <f>MAX(A9:A24)</f>
        <v>0</v>
      </c>
    </row>
    <row r="10" spans="1:10" ht="16.5" customHeight="1" x14ac:dyDescent="0.2">
      <c r="A10" s="55" t="str">
        <f>IF(C10="","",1+A9)</f>
        <v/>
      </c>
      <c r="B10" s="48"/>
      <c r="C10" s="17" t="str">
        <f>IF(ISBLANK(B10),"",VLOOKUP(B10,licencias!$A$1:$D$18000,3,0))</f>
        <v/>
      </c>
      <c r="D10" s="56" t="str">
        <f>IF(ISBLANK(B10),"",VLOOKUP(B10,licencias!$A$1:$D$18000,4,0))</f>
        <v/>
      </c>
      <c r="E10" s="56" t="str">
        <f>IF(ISBLANK(B10),"",VLOOKUP(B10,licencias!$A$1:$D$18000,2,0))</f>
        <v/>
      </c>
      <c r="F10" s="63" t="str">
        <f t="shared" si="0"/>
        <v>IF</v>
      </c>
      <c r="G10" s="1" t="str">
        <f>CLUB!$D$9</f>
        <v>_</v>
      </c>
    </row>
    <row r="11" spans="1:10" ht="16.5" customHeight="1" x14ac:dyDescent="0.2">
      <c r="A11" s="55" t="str">
        <f t="shared" ref="A11:A24" si="1">IF(C11="","",1+A10)</f>
        <v/>
      </c>
      <c r="B11" s="48"/>
      <c r="C11" s="17" t="str">
        <f>IF(ISBLANK(B11),"",VLOOKUP(B11,licencias!$A$1:$D$18000,3,0))</f>
        <v/>
      </c>
      <c r="D11" s="56" t="str">
        <f>IF(ISBLANK(B11),"",VLOOKUP(B11,licencias!$A$1:$D$18000,4,0))</f>
        <v/>
      </c>
      <c r="E11" s="56" t="str">
        <f>IF(ISBLANK(B11),"",VLOOKUP(B11,licencias!$A$1:$D$18000,2,0))</f>
        <v/>
      </c>
      <c r="F11" s="63" t="str">
        <f t="shared" si="0"/>
        <v>IF</v>
      </c>
      <c r="G11" s="1" t="str">
        <f>CLUB!$D$9</f>
        <v>_</v>
      </c>
    </row>
    <row r="12" spans="1:10" ht="16.5" customHeight="1" x14ac:dyDescent="0.2">
      <c r="A12" s="55" t="str">
        <f t="shared" si="1"/>
        <v/>
      </c>
      <c r="B12" s="48"/>
      <c r="C12" s="17" t="str">
        <f>IF(ISBLANK(B12),"",VLOOKUP(B12,licencias!$A$1:$D$18000,3,0))</f>
        <v/>
      </c>
      <c r="D12" s="56" t="str">
        <f>IF(ISBLANK(B12),"",VLOOKUP(B12,licencias!$A$1:$D$18000,4,0))</f>
        <v/>
      </c>
      <c r="E12" s="56" t="str">
        <f>IF(ISBLANK(B12),"",VLOOKUP(B12,licencias!$A$1:$D$18000,2,0))</f>
        <v/>
      </c>
      <c r="F12" s="63" t="str">
        <f t="shared" si="0"/>
        <v>IF</v>
      </c>
      <c r="G12" s="1" t="str">
        <f>CLUB!$D$9</f>
        <v>_</v>
      </c>
    </row>
    <row r="13" spans="1:10" ht="16.5" customHeight="1" x14ac:dyDescent="0.2">
      <c r="A13" s="55" t="str">
        <f t="shared" si="1"/>
        <v/>
      </c>
      <c r="B13" s="48"/>
      <c r="C13" s="17" t="str">
        <f>IF(ISBLANK(B13),"",VLOOKUP(B13,licencias!$A$1:$D$18000,3,0))</f>
        <v/>
      </c>
      <c r="D13" s="56" t="str">
        <f>IF(ISBLANK(B13),"",VLOOKUP(B13,licencias!$A$1:$D$18000,4,0))</f>
        <v/>
      </c>
      <c r="E13" s="56" t="str">
        <f>IF(ISBLANK(B13),"",VLOOKUP(B13,licencias!$A$1:$D$18000,2,0))</f>
        <v/>
      </c>
      <c r="F13" s="63" t="str">
        <f t="shared" si="0"/>
        <v>IF</v>
      </c>
      <c r="G13" s="1" t="str">
        <f>CLUB!$D$9</f>
        <v>_</v>
      </c>
    </row>
    <row r="14" spans="1:10" ht="16.5" customHeight="1" x14ac:dyDescent="0.2">
      <c r="A14" s="55" t="str">
        <f t="shared" si="1"/>
        <v/>
      </c>
      <c r="B14" s="48"/>
      <c r="C14" s="17" t="str">
        <f>IF(ISBLANK(B14),"",VLOOKUP(B14,licencias!$A$1:$D$18000,3,0))</f>
        <v/>
      </c>
      <c r="D14" s="56" t="str">
        <f>IF(ISBLANK(B14),"",VLOOKUP(B14,licencias!$A$1:$D$18000,4,0))</f>
        <v/>
      </c>
      <c r="E14" s="56" t="str">
        <f>IF(ISBLANK(B14),"",VLOOKUP(B14,licencias!$A$1:$D$18000,2,0))</f>
        <v/>
      </c>
      <c r="F14" s="63" t="str">
        <f t="shared" si="0"/>
        <v>IF</v>
      </c>
      <c r="G14" s="1" t="str">
        <f>CLUB!$D$9</f>
        <v>_</v>
      </c>
    </row>
    <row r="15" spans="1:10" ht="16.5" customHeight="1" x14ac:dyDescent="0.2">
      <c r="A15" s="55" t="str">
        <f t="shared" si="1"/>
        <v/>
      </c>
      <c r="B15" s="48"/>
      <c r="C15" s="17" t="str">
        <f>IF(ISBLANK(B15),"",VLOOKUP(B15,licencias!$A$1:$D$18000,3,0))</f>
        <v/>
      </c>
      <c r="D15" s="56" t="str">
        <f>IF(ISBLANK(B15),"",VLOOKUP(B15,licencias!$A$1:$D$18000,4,0))</f>
        <v/>
      </c>
      <c r="E15" s="56" t="str">
        <f>IF(ISBLANK(B15),"",VLOOKUP(B15,licencias!$A$1:$D$18000,2,0))</f>
        <v/>
      </c>
      <c r="F15" s="63" t="str">
        <f t="shared" si="0"/>
        <v>IF</v>
      </c>
      <c r="G15" s="1" t="str">
        <f>CLUB!$D$9</f>
        <v>_</v>
      </c>
    </row>
    <row r="16" spans="1:10" ht="16.5" customHeight="1" x14ac:dyDescent="0.2">
      <c r="A16" s="55" t="str">
        <f t="shared" si="1"/>
        <v/>
      </c>
      <c r="B16" s="48"/>
      <c r="C16" s="17" t="str">
        <f>IF(ISBLANK(B16),"",VLOOKUP(B16,licencias!$A$1:$D$18000,3,0))</f>
        <v/>
      </c>
      <c r="D16" s="56" t="str">
        <f>IF(ISBLANK(B16),"",VLOOKUP(B16,licencias!$A$1:$D$18000,4,0))</f>
        <v/>
      </c>
      <c r="E16" s="56" t="str">
        <f>IF(ISBLANK(B16),"",VLOOKUP(B16,licencias!$A$1:$D$18000,2,0))</f>
        <v/>
      </c>
      <c r="F16" s="63" t="str">
        <f t="shared" si="0"/>
        <v>IF</v>
      </c>
      <c r="G16" s="1" t="str">
        <f>CLUB!$D$9</f>
        <v>_</v>
      </c>
    </row>
    <row r="17" spans="1:7" ht="16.5" customHeight="1" x14ac:dyDescent="0.2">
      <c r="A17" s="55" t="str">
        <f t="shared" si="1"/>
        <v/>
      </c>
      <c r="B17" s="48"/>
      <c r="C17" s="17" t="str">
        <f>IF(ISBLANK(B17),"",VLOOKUP(B17,licencias!$A$1:$D$18000,3,0))</f>
        <v/>
      </c>
      <c r="D17" s="56" t="str">
        <f>IF(ISBLANK(B17),"",VLOOKUP(B17,licencias!$A$1:$D$18000,4,0))</f>
        <v/>
      </c>
      <c r="E17" s="56" t="str">
        <f>IF(ISBLANK(B17),"",VLOOKUP(B17,licencias!$A$1:$D$18000,2,0))</f>
        <v/>
      </c>
      <c r="F17" s="63" t="str">
        <f t="shared" si="0"/>
        <v>IF</v>
      </c>
      <c r="G17" s="1" t="str">
        <f>CLUB!$D$9</f>
        <v>_</v>
      </c>
    </row>
    <row r="18" spans="1:7" ht="16.5" customHeight="1" x14ac:dyDescent="0.2">
      <c r="A18" s="55" t="str">
        <f t="shared" si="1"/>
        <v/>
      </c>
      <c r="B18" s="48"/>
      <c r="C18" s="17" t="str">
        <f>IF(ISBLANK(B18),"",VLOOKUP(B18,licencias!$A$1:$D$18000,3,0))</f>
        <v/>
      </c>
      <c r="D18" s="56" t="str">
        <f>IF(ISBLANK(B18),"",VLOOKUP(B18,licencias!$A$1:$D$18000,4,0))</f>
        <v/>
      </c>
      <c r="E18" s="56" t="str">
        <f>IF(ISBLANK(B18),"",VLOOKUP(B18,licencias!$A$1:$D$18000,2,0))</f>
        <v/>
      </c>
      <c r="F18" s="63" t="str">
        <f t="shared" si="0"/>
        <v>IF</v>
      </c>
      <c r="G18" s="1" t="str">
        <f>CLUB!$D$9</f>
        <v>_</v>
      </c>
    </row>
    <row r="19" spans="1:7" ht="16.5" customHeight="1" x14ac:dyDescent="0.2">
      <c r="A19" s="55" t="str">
        <f t="shared" si="1"/>
        <v/>
      </c>
      <c r="B19" s="48"/>
      <c r="C19" s="17" t="str">
        <f>IF(ISBLANK(B19),"",VLOOKUP(B19,licencias!$A$1:$D$18000,3,0))</f>
        <v/>
      </c>
      <c r="D19" s="56" t="str">
        <f>IF(ISBLANK(B19),"",VLOOKUP(B19,licencias!$A$1:$D$18000,4,0))</f>
        <v/>
      </c>
      <c r="E19" s="56" t="str">
        <f>IF(ISBLANK(B19),"",VLOOKUP(B19,licencias!$A$1:$D$18000,2,0))</f>
        <v/>
      </c>
      <c r="F19" s="63" t="str">
        <f t="shared" si="0"/>
        <v>IF</v>
      </c>
      <c r="G19" s="1" t="str">
        <f>CLUB!$D$9</f>
        <v>_</v>
      </c>
    </row>
    <row r="20" spans="1:7" ht="15.75" customHeight="1" x14ac:dyDescent="0.2">
      <c r="A20" s="55" t="str">
        <f t="shared" si="1"/>
        <v/>
      </c>
      <c r="B20" s="48"/>
      <c r="C20" s="17" t="str">
        <f>IF(ISBLANK(B20),"",VLOOKUP(B20,licencias!$A$1:$D$18000,3,0))</f>
        <v/>
      </c>
      <c r="D20" s="56" t="str">
        <f>IF(ISBLANK(B20),"",VLOOKUP(B20,licencias!$A$1:$D$18000,4,0))</f>
        <v/>
      </c>
      <c r="E20" s="56" t="str">
        <f>IF(ISBLANK(B20),"",VLOOKUP(B20,licencias!$A$1:$D$18000,2,0))</f>
        <v/>
      </c>
      <c r="F20" s="63" t="str">
        <f t="shared" si="0"/>
        <v>IF</v>
      </c>
      <c r="G20" s="1" t="str">
        <f>CLUB!$D$9</f>
        <v>_</v>
      </c>
    </row>
    <row r="21" spans="1:7" ht="15.75" customHeight="1" x14ac:dyDescent="0.2">
      <c r="A21" s="55" t="str">
        <f t="shared" si="1"/>
        <v/>
      </c>
      <c r="B21" s="48"/>
      <c r="C21" s="17" t="str">
        <f>IF(ISBLANK(B21),"",VLOOKUP(B21,licencias!$A$1:$D$18000,3,0))</f>
        <v/>
      </c>
      <c r="D21" s="56" t="str">
        <f>IF(ISBLANK(B21),"",VLOOKUP(B21,licencias!$A$1:$D$18000,4,0))</f>
        <v/>
      </c>
      <c r="E21" s="56" t="str">
        <f>IF(ISBLANK(B21),"",VLOOKUP(B21,licencias!$A$1:$D$18000,2,0))</f>
        <v/>
      </c>
      <c r="F21" s="63" t="str">
        <f t="shared" si="0"/>
        <v>IF</v>
      </c>
      <c r="G21" s="1" t="str">
        <f>CLUB!$D$9</f>
        <v>_</v>
      </c>
    </row>
    <row r="22" spans="1:7" ht="15.75" customHeight="1" x14ac:dyDescent="0.2">
      <c r="A22" s="55" t="str">
        <f t="shared" si="1"/>
        <v/>
      </c>
      <c r="B22" s="48"/>
      <c r="C22" s="17" t="str">
        <f>IF(ISBLANK(B22),"",VLOOKUP(B22,licencias!$A$1:$D$18000,3,0))</f>
        <v/>
      </c>
      <c r="D22" s="56" t="str">
        <f>IF(ISBLANK(B22),"",VLOOKUP(B22,licencias!$A$1:$D$18000,4,0))</f>
        <v/>
      </c>
      <c r="E22" s="56" t="str">
        <f>IF(ISBLANK(B22),"",VLOOKUP(B22,licencias!$A$1:$D$18000,2,0))</f>
        <v/>
      </c>
      <c r="F22" s="63" t="str">
        <f t="shared" si="0"/>
        <v>IF</v>
      </c>
      <c r="G22" s="1" t="str">
        <f>CLUB!$D$9</f>
        <v>_</v>
      </c>
    </row>
    <row r="23" spans="1:7" ht="15.75" customHeight="1" x14ac:dyDescent="0.2">
      <c r="A23" s="55" t="str">
        <f t="shared" si="1"/>
        <v/>
      </c>
      <c r="B23" s="48"/>
      <c r="C23" s="17" t="str">
        <f>IF(ISBLANK(B23),"",VLOOKUP(B23,licencias!$A$1:$D$18000,3,0))</f>
        <v/>
      </c>
      <c r="D23" s="56" t="str">
        <f>IF(ISBLANK(B23),"",VLOOKUP(B23,licencias!$A$1:$D$18000,4,0))</f>
        <v/>
      </c>
      <c r="E23" s="56" t="str">
        <f>IF(ISBLANK(B23),"",VLOOKUP(B23,licencias!$A$1:$D$18000,2,0))</f>
        <v/>
      </c>
      <c r="F23" s="63" t="str">
        <f t="shared" si="0"/>
        <v>IF</v>
      </c>
      <c r="G23" s="1" t="str">
        <f>CLUB!$D$9</f>
        <v>_</v>
      </c>
    </row>
    <row r="24" spans="1:7" ht="15.75" customHeight="1" x14ac:dyDescent="0.2">
      <c r="A24" s="55" t="str">
        <f t="shared" si="1"/>
        <v/>
      </c>
      <c r="B24" s="48"/>
      <c r="C24" s="17" t="str">
        <f>IF(ISBLANK(B24),"",VLOOKUP(B24,licencias!$A$1:$D$18000,3,0))</f>
        <v/>
      </c>
      <c r="D24" s="56" t="str">
        <f>IF(ISBLANK(B24),"",VLOOKUP(B24,licencias!$A$1:$D$18000,4,0))</f>
        <v/>
      </c>
      <c r="E24" s="56" t="str">
        <f>IF(ISBLANK(B24),"",VLOOKUP(B24,licencias!$A$1:$D$18000,2,0))</f>
        <v/>
      </c>
      <c r="F24" s="63" t="str">
        <f t="shared" si="0"/>
        <v>IF</v>
      </c>
      <c r="G24" s="1" t="str">
        <f>CLUB!$D$9</f>
        <v>_</v>
      </c>
    </row>
  </sheetData>
  <sheetProtection selectLockedCells="1"/>
  <mergeCells count="3">
    <mergeCell ref="A2:E2"/>
    <mergeCell ref="A3:E3"/>
    <mergeCell ref="A4:E4"/>
  </mergeCells>
  <conditionalFormatting sqref="B9:B24">
    <cfRule type="cellIs" dxfId="25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 Absoluto &amp;C&amp;"Times New Roman,Normal"- DEPORTE OLÍMPICO -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9" tint="-0.249977111117893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09" t="s">
        <v>2278</v>
      </c>
      <c r="B2" s="109"/>
      <c r="C2" s="109"/>
      <c r="D2" s="109"/>
      <c r="E2" s="109"/>
    </row>
    <row r="3" spans="1:10" ht="18.75" customHeight="1" x14ac:dyDescent="0.25">
      <c r="A3" s="127" t="s">
        <v>1730</v>
      </c>
      <c r="B3" s="127"/>
      <c r="C3" s="127"/>
      <c r="D3" s="127"/>
      <c r="E3" s="127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30"/>
      <c r="F4" s="63" t="s">
        <v>1736</v>
      </c>
    </row>
    <row r="5" spans="1:10" ht="6" customHeight="1" x14ac:dyDescent="0.2">
      <c r="C5" s="25"/>
      <c r="D5" s="9"/>
      <c r="E5" s="9"/>
    </row>
    <row r="7" spans="1:10" ht="18" customHeight="1" x14ac:dyDescent="0.2">
      <c r="B7" s="4" t="s">
        <v>9</v>
      </c>
      <c r="C7" s="8" t="s">
        <v>7</v>
      </c>
      <c r="D7" s="5" t="s">
        <v>8</v>
      </c>
      <c r="E7" s="5" t="s">
        <v>6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64" t="str">
        <f>IF(OR(ISBLANK(B9),ISBLANK(B10)),"",1)</f>
        <v/>
      </c>
      <c r="B9" s="49"/>
      <c r="C9" s="65" t="str">
        <f>IF(ISBLANK(B9),"",VLOOKUP(B9,licencias!$A$1:$D$18000,3,0))</f>
        <v/>
      </c>
      <c r="D9" s="66" t="str">
        <f>IF(ISBLANK(B9),"",VLOOKUP(B9,licencias!$A$1:$D$18000,4,0))</f>
        <v/>
      </c>
      <c r="E9" s="66" t="str">
        <f>IF(ISBLANK(B9),"",VLOOKUP(B9,licencias!$A$1:$D$18000,2,0))</f>
        <v/>
      </c>
      <c r="F9" s="1" t="str">
        <f>$F$4</f>
        <v>D50M</v>
      </c>
      <c r="G9" s="1" t="str">
        <f>CLUB!$D$9</f>
        <v>_</v>
      </c>
      <c r="J9" s="1">
        <f>MAX(A9:A22)+MAX(A26:A31)*0.5</f>
        <v>0</v>
      </c>
    </row>
    <row r="10" spans="1:10" ht="16.5" customHeight="1" thickBot="1" x14ac:dyDescent="0.25">
      <c r="A10" s="67" t="str">
        <f>IF(OR(ISBLANK(B9),ISBLANK(B10)),"",1)</f>
        <v/>
      </c>
      <c r="B10" s="50"/>
      <c r="C10" s="68" t="str">
        <f>IF(ISBLANK(B10),"",VLOOKUP(B10,licencias!$A$1:$D$18000,3,0))</f>
        <v/>
      </c>
      <c r="D10" s="69" t="str">
        <f>IF(ISBLANK(B10),"",VLOOKUP(B10,licencias!$A$1:$D$18000,4,0))</f>
        <v/>
      </c>
      <c r="E10" s="69" t="str">
        <f>IF(ISBLANK(B10),"",VLOOKUP(B10,licencias!$A$1:$D$18000,2,0))</f>
        <v/>
      </c>
      <c r="F10" s="1" t="str">
        <f t="shared" ref="F10:F31" si="0">$F$4</f>
        <v>D50M</v>
      </c>
      <c r="G10" s="1" t="str">
        <f>CLUB!$D$9</f>
        <v>_</v>
      </c>
    </row>
    <row r="11" spans="1:10" ht="16.5" customHeight="1" x14ac:dyDescent="0.2">
      <c r="A11" s="64" t="str">
        <f>IF(OR(ISBLANK(B11),ISBLANK(B12)),"",2)</f>
        <v/>
      </c>
      <c r="B11" s="49"/>
      <c r="C11" s="65" t="str">
        <f>IF(ISBLANK(B11),"",VLOOKUP(B11,licencias!$A$1:$D$18000,3,0))</f>
        <v/>
      </c>
      <c r="D11" s="66" t="str">
        <f>IF(ISBLANK(B11),"",VLOOKUP(B11,licencias!$A$1:$D$18000,4,0))</f>
        <v/>
      </c>
      <c r="E11" s="66" t="str">
        <f>IF(ISBLANK(B11),"",VLOOKUP(B11,licencias!$A$1:$D$18000,2,0))</f>
        <v/>
      </c>
      <c r="F11" s="1" t="str">
        <f t="shared" si="0"/>
        <v>D50M</v>
      </c>
      <c r="G11" s="1" t="str">
        <f>CLUB!$D$9</f>
        <v>_</v>
      </c>
    </row>
    <row r="12" spans="1:10" ht="16.5" customHeight="1" thickBot="1" x14ac:dyDescent="0.25">
      <c r="A12" s="67" t="str">
        <f>IF(OR(ISBLANK(B11),ISBLANK(B12)),"",2)</f>
        <v/>
      </c>
      <c r="B12" s="50"/>
      <c r="C12" s="68" t="str">
        <f>IF(ISBLANK(B12),"",VLOOKUP(B12,licencias!$A$1:$D$18000,3,0))</f>
        <v/>
      </c>
      <c r="D12" s="69" t="str">
        <f>IF(ISBLANK(B12),"",VLOOKUP(B12,licencias!$A$1:$D$18000,4,0))</f>
        <v/>
      </c>
      <c r="E12" s="69" t="str">
        <f>IF(ISBLANK(B12),"",VLOOKUP(B12,licencias!$A$1:$D$18000,2,0))</f>
        <v/>
      </c>
      <c r="F12" s="1" t="str">
        <f t="shared" si="0"/>
        <v>D50M</v>
      </c>
      <c r="G12" s="1" t="str">
        <f>CLUB!$D$9</f>
        <v>_</v>
      </c>
    </row>
    <row r="13" spans="1:10" ht="16.5" customHeight="1" x14ac:dyDescent="0.2">
      <c r="A13" s="64" t="str">
        <f>IF(OR(ISBLANK(B13),ISBLANK(B14)),"",3)</f>
        <v/>
      </c>
      <c r="B13" s="49"/>
      <c r="C13" s="65" t="str">
        <f>IF(ISBLANK(B13),"",VLOOKUP(B13,licencias!$A$1:$D$18000,3,0))</f>
        <v/>
      </c>
      <c r="D13" s="66" t="str">
        <f>IF(ISBLANK(B13),"",VLOOKUP(B13,licencias!$A$1:$D$18000,4,0))</f>
        <v/>
      </c>
      <c r="E13" s="66" t="str">
        <f>IF(ISBLANK(B13),"",VLOOKUP(B13,licencias!$A$1:$D$18000,2,0))</f>
        <v/>
      </c>
      <c r="F13" s="1" t="str">
        <f t="shared" si="0"/>
        <v>D50M</v>
      </c>
      <c r="G13" s="1" t="str">
        <f>CLUB!$D$9</f>
        <v>_</v>
      </c>
    </row>
    <row r="14" spans="1:10" ht="16.5" customHeight="1" thickBot="1" x14ac:dyDescent="0.25">
      <c r="A14" s="67" t="str">
        <f>IF(OR(ISBLANK(B13),ISBLANK(B14)),"",3)</f>
        <v/>
      </c>
      <c r="B14" s="50"/>
      <c r="C14" s="68" t="str">
        <f>IF(ISBLANK(B14),"",VLOOKUP(B14,licencias!$A$1:$D$18000,3,0))</f>
        <v/>
      </c>
      <c r="D14" s="69" t="str">
        <f>IF(ISBLANK(B14),"",VLOOKUP(B14,licencias!$A$1:$D$18000,4,0))</f>
        <v/>
      </c>
      <c r="E14" s="69" t="str">
        <f>IF(ISBLANK(B14),"",VLOOKUP(B14,licencias!$A$1:$D$18000,2,0))</f>
        <v/>
      </c>
      <c r="F14" s="1" t="str">
        <f t="shared" si="0"/>
        <v>D50M</v>
      </c>
      <c r="G14" s="1" t="str">
        <f>CLUB!$D$9</f>
        <v>_</v>
      </c>
    </row>
    <row r="15" spans="1:10" ht="16.5" customHeight="1" x14ac:dyDescent="0.2">
      <c r="A15" s="64" t="str">
        <f>IF(OR(ISBLANK(B15),ISBLANK(B16)),"",4)</f>
        <v/>
      </c>
      <c r="B15" s="49"/>
      <c r="C15" s="65" t="str">
        <f>IF(ISBLANK(B15),"",VLOOKUP(B15,licencias!$A$1:$D$18000,3,0))</f>
        <v/>
      </c>
      <c r="D15" s="66" t="str">
        <f>IF(ISBLANK(B15),"",VLOOKUP(B15,licencias!$A$1:$D$18000,4,0))</f>
        <v/>
      </c>
      <c r="E15" s="66" t="str">
        <f>IF(ISBLANK(B15),"",VLOOKUP(B15,licencias!$A$1:$D$18000,2,0))</f>
        <v/>
      </c>
      <c r="F15" s="1" t="str">
        <f t="shared" si="0"/>
        <v>D50M</v>
      </c>
      <c r="G15" s="1" t="str">
        <f>CLUB!$D$9</f>
        <v>_</v>
      </c>
    </row>
    <row r="16" spans="1:10" ht="16.5" customHeight="1" thickBot="1" x14ac:dyDescent="0.25">
      <c r="A16" s="67" t="str">
        <f>IF(OR(ISBLANK(B15),ISBLANK(B16)),"",4)</f>
        <v/>
      </c>
      <c r="B16" s="50"/>
      <c r="C16" s="68" t="str">
        <f>IF(ISBLANK(B16),"",VLOOKUP(B16,licencias!$A$1:$D$18000,3,0))</f>
        <v/>
      </c>
      <c r="D16" s="69" t="str">
        <f>IF(ISBLANK(B16),"",VLOOKUP(B16,licencias!$A$1:$D$18000,4,0))</f>
        <v/>
      </c>
      <c r="E16" s="69" t="str">
        <f>IF(ISBLANK(B16),"",VLOOKUP(B16,licencias!$A$1:$D$18000,2,0))</f>
        <v/>
      </c>
      <c r="F16" s="1" t="str">
        <f t="shared" si="0"/>
        <v>D50M</v>
      </c>
      <c r="G16" s="1" t="str">
        <f>CLUB!$D$9</f>
        <v>_</v>
      </c>
    </row>
    <row r="17" spans="1:7" ht="16.5" customHeight="1" x14ac:dyDescent="0.2">
      <c r="A17" s="64" t="str">
        <f>IF(OR(ISBLANK(B17),ISBLANK(B18)),"",5)</f>
        <v/>
      </c>
      <c r="B17" s="49"/>
      <c r="C17" s="65" t="str">
        <f>IF(ISBLANK(B17),"",VLOOKUP(B17,licencias!$A$1:$D$18000,3,0))</f>
        <v/>
      </c>
      <c r="D17" s="66" t="str">
        <f>IF(ISBLANK(B17),"",VLOOKUP(B17,licencias!$A$1:$D$18000,4,0))</f>
        <v/>
      </c>
      <c r="E17" s="66" t="str">
        <f>IF(ISBLANK(B17),"",VLOOKUP(B17,licencias!$A$1:$D$18000,2,0))</f>
        <v/>
      </c>
      <c r="F17" s="1" t="str">
        <f t="shared" si="0"/>
        <v>D50M</v>
      </c>
      <c r="G17" s="1" t="str">
        <f>CLUB!$D$9</f>
        <v>_</v>
      </c>
    </row>
    <row r="18" spans="1:7" ht="16.5" customHeight="1" thickBot="1" x14ac:dyDescent="0.25">
      <c r="A18" s="67" t="str">
        <f>IF(OR(ISBLANK(B17),ISBLANK(B18)),"",5)</f>
        <v/>
      </c>
      <c r="B18" s="50"/>
      <c r="C18" s="68" t="str">
        <f>IF(ISBLANK(B18),"",VLOOKUP(B18,licencias!$A$1:$D$18000,3,0))</f>
        <v/>
      </c>
      <c r="D18" s="69" t="str">
        <f>IF(ISBLANK(B18),"",VLOOKUP(B18,licencias!$A$1:$D$18000,4,0))</f>
        <v/>
      </c>
      <c r="E18" s="69" t="str">
        <f>IF(ISBLANK(B18),"",VLOOKUP(B18,licencias!$A$1:$D$18000,2,0))</f>
        <v/>
      </c>
      <c r="F18" s="1" t="str">
        <f t="shared" si="0"/>
        <v>D50M</v>
      </c>
      <c r="G18" s="1" t="str">
        <f>CLUB!$D$9</f>
        <v>_</v>
      </c>
    </row>
    <row r="19" spans="1:7" ht="16.5" customHeight="1" x14ac:dyDescent="0.2">
      <c r="A19" s="64" t="str">
        <f>IF(OR(ISBLANK(B19),ISBLANK(B20)),"",6)</f>
        <v/>
      </c>
      <c r="B19" s="49"/>
      <c r="C19" s="65" t="str">
        <f>IF(ISBLANK(B19),"",VLOOKUP(B19,licencias!$A$1:$D$18000,3,0))</f>
        <v/>
      </c>
      <c r="D19" s="66" t="str">
        <f>IF(ISBLANK(B19),"",VLOOKUP(B19,licencias!$A$1:$D$18000,4,0))</f>
        <v/>
      </c>
      <c r="E19" s="66" t="str">
        <f>IF(ISBLANK(B19),"",VLOOKUP(B19,licencias!$A$1:$D$18000,2,0))</f>
        <v/>
      </c>
      <c r="F19" s="1" t="str">
        <f t="shared" si="0"/>
        <v>D50M</v>
      </c>
      <c r="G19" s="1" t="str">
        <f>CLUB!$D$9</f>
        <v>_</v>
      </c>
    </row>
    <row r="20" spans="1:7" ht="15.75" customHeight="1" thickBot="1" x14ac:dyDescent="0.25">
      <c r="A20" s="67" t="str">
        <f>IF(OR(ISBLANK(B19),ISBLANK(B20)),"",6)</f>
        <v/>
      </c>
      <c r="B20" s="50"/>
      <c r="C20" s="70" t="str">
        <f>IF(ISBLANK(B20),"",VLOOKUP(B20,licencias!$A$1:$D$18000,3,0))</f>
        <v/>
      </c>
      <c r="D20" s="69" t="str">
        <f>IF(ISBLANK(B20),"",VLOOKUP(B20,licencias!$A$1:$D$18000,4,0))</f>
        <v/>
      </c>
      <c r="E20" s="71" t="str">
        <f>IF(ISBLANK(B20),"",VLOOKUP(B20,licencias!$A$1:$D$18000,2,0))</f>
        <v/>
      </c>
      <c r="F20" s="1" t="str">
        <f t="shared" si="0"/>
        <v>D50M</v>
      </c>
      <c r="G20" s="1" t="str">
        <f>CLUB!$D$9</f>
        <v>_</v>
      </c>
    </row>
    <row r="21" spans="1:7" ht="15.75" customHeight="1" x14ac:dyDescent="0.2">
      <c r="A21" s="64" t="str">
        <f>IF(OR(ISBLANK(B21),ISBLANK(B22)),"",7)</f>
        <v/>
      </c>
      <c r="B21" s="49"/>
      <c r="C21" s="65" t="str">
        <f>IF(ISBLANK(B21),"",VLOOKUP(B21,licencias!$A$1:$D$18000,3,0))</f>
        <v/>
      </c>
      <c r="D21" s="66" t="str">
        <f>IF(ISBLANK(B21),"",VLOOKUP(B21,licencias!$A$1:$D$18000,4,0))</f>
        <v/>
      </c>
      <c r="E21" s="66" t="str">
        <f>IF(ISBLANK(B21),"",VLOOKUP(B21,licencias!$A$1:$D$18000,2,0))</f>
        <v/>
      </c>
      <c r="F21" s="1" t="str">
        <f t="shared" si="0"/>
        <v>D50M</v>
      </c>
      <c r="G21" s="1" t="str">
        <f>CLUB!$D$9</f>
        <v>_</v>
      </c>
    </row>
    <row r="22" spans="1:7" ht="15.75" customHeight="1" thickBot="1" x14ac:dyDescent="0.25">
      <c r="A22" s="67" t="str">
        <f>IF(OR(ISBLANK(B21),ISBLANK(B22)),"",7)</f>
        <v/>
      </c>
      <c r="B22" s="50"/>
      <c r="C22" s="70" t="str">
        <f>IF(ISBLANK(B22),"",VLOOKUP(B22,licencias!$A$1:$D$18000,3,0))</f>
        <v/>
      </c>
      <c r="D22" s="71" t="str">
        <f>IF(ISBLANK(B22),"",VLOOKUP(B22,licencias!$A$1:$D$18000,4,0))</f>
        <v/>
      </c>
      <c r="E22" s="71" t="str">
        <f>IF(ISBLANK(B22),"",VLOOKUP(B22,licencias!$A$1:$D$18000,2,0))</f>
        <v/>
      </c>
      <c r="F22" s="1" t="str">
        <f t="shared" si="0"/>
        <v>D50M</v>
      </c>
      <c r="G22" s="1" t="str">
        <f>CLUB!$D$9</f>
        <v>_</v>
      </c>
    </row>
    <row r="23" spans="1:7" ht="15.75" customHeight="1" x14ac:dyDescent="0.2">
      <c r="A23" s="72"/>
      <c r="B23" s="2"/>
      <c r="C23" s="73"/>
      <c r="D23" s="73"/>
      <c r="E23" s="73"/>
      <c r="F23" s="1" t="str">
        <f t="shared" si="0"/>
        <v>D50M</v>
      </c>
      <c r="G23" s="1" t="str">
        <f>CLUB!$D$9</f>
        <v>_</v>
      </c>
    </row>
    <row r="24" spans="1:7" ht="15.75" customHeight="1" x14ac:dyDescent="0.2">
      <c r="A24" s="131" t="s">
        <v>1566</v>
      </c>
      <c r="B24" s="131"/>
      <c r="C24" s="131"/>
      <c r="D24" s="131"/>
      <c r="E24" s="131"/>
      <c r="F24" s="1" t="str">
        <f t="shared" si="0"/>
        <v>D50M</v>
      </c>
      <c r="G24" s="1" t="str">
        <f>CLUB!$D$9</f>
        <v>_</v>
      </c>
    </row>
    <row r="25" spans="1:7" ht="18" customHeight="1" thickBot="1" x14ac:dyDescent="0.25">
      <c r="B25" s="4" t="s">
        <v>9</v>
      </c>
      <c r="C25" s="8" t="s">
        <v>7</v>
      </c>
      <c r="D25" s="5" t="s">
        <v>8</v>
      </c>
      <c r="E25" s="5" t="s">
        <v>6</v>
      </c>
      <c r="F25" s="1" t="str">
        <f t="shared" si="0"/>
        <v>D50M</v>
      </c>
      <c r="G25" s="1" t="str">
        <f>CLUB!$D$9</f>
        <v>_</v>
      </c>
    </row>
    <row r="26" spans="1:7" ht="15.75" customHeight="1" x14ac:dyDescent="0.2">
      <c r="A26" s="64" t="str">
        <f>IF(OR(ISBLANK(B26),ISBLANK(B27)),"",1)</f>
        <v/>
      </c>
      <c r="B26" s="49"/>
      <c r="C26" s="65" t="str">
        <f>IF(ISBLANK(B26),"",VLOOKUP(B26,licencias!$A$1:$D$18000,3,0))</f>
        <v/>
      </c>
      <c r="D26" s="66" t="str">
        <f>IF(ISBLANK(B26),"",VLOOKUP(B26,licencias!$A$1:$D$18000,4,0))</f>
        <v/>
      </c>
      <c r="E26" s="66" t="str">
        <f>IF(ISBLANK(B26),"",VLOOKUP(B26,licencias!$A$1:$D$18000,2,0))</f>
        <v/>
      </c>
      <c r="F26" s="1" t="str">
        <f t="shared" si="0"/>
        <v>D50M</v>
      </c>
      <c r="G26" s="1" t="str">
        <f>CLUB!$D$9</f>
        <v>_</v>
      </c>
    </row>
    <row r="27" spans="1:7" ht="15.75" customHeight="1" thickBot="1" x14ac:dyDescent="0.25">
      <c r="A27" s="67" t="str">
        <f>IF(OR(ISBLANK(B26),ISBLANK(B27)),"",1)</f>
        <v/>
      </c>
      <c r="B27" s="50"/>
      <c r="C27" s="68" t="str">
        <f>IF(ISBLANK(B27),"",VLOOKUP(B27,licencias!$A$1:$D$18000,3,0))</f>
        <v/>
      </c>
      <c r="D27" s="69" t="str">
        <f>IF(ISBLANK(B27),"",VLOOKUP(B27,licencias!$A$1:$D$18000,4,0))</f>
        <v/>
      </c>
      <c r="E27" s="69" t="str">
        <f>IF(ISBLANK(B27),"",VLOOKUP(B27,licencias!$A$1:$D$18000,2,0))</f>
        <v/>
      </c>
      <c r="F27" s="1" t="str">
        <f t="shared" si="0"/>
        <v>D50M</v>
      </c>
      <c r="G27" s="1" t="str">
        <f>CLUB!$D$9</f>
        <v>_</v>
      </c>
    </row>
    <row r="28" spans="1:7" ht="15.75" customHeight="1" x14ac:dyDescent="0.2">
      <c r="A28" s="64" t="str">
        <f>IF(OR(ISBLANK(B28),ISBLANK(B29)),"",2)</f>
        <v/>
      </c>
      <c r="B28" s="49"/>
      <c r="C28" s="65" t="str">
        <f>IF(ISBLANK(B28),"",VLOOKUP(B28,licencias!$A$1:$D$18000,3,0))</f>
        <v/>
      </c>
      <c r="D28" s="66" t="str">
        <f>IF(ISBLANK(B28),"",VLOOKUP(B28,licencias!$A$1:$D$18000,4,0))</f>
        <v/>
      </c>
      <c r="E28" s="66" t="str">
        <f>IF(ISBLANK(B28),"",VLOOKUP(B28,licencias!$A$1:$D$18000,2,0))</f>
        <v/>
      </c>
      <c r="F28" s="1" t="str">
        <f t="shared" si="0"/>
        <v>D50M</v>
      </c>
      <c r="G28" s="1" t="str">
        <f>CLUB!$D$9</f>
        <v>_</v>
      </c>
    </row>
    <row r="29" spans="1:7" ht="15.75" customHeight="1" thickBot="1" x14ac:dyDescent="0.25">
      <c r="A29" s="67" t="str">
        <f>IF(OR(ISBLANK(B28),ISBLANK(B29)),"",2)</f>
        <v/>
      </c>
      <c r="B29" s="50"/>
      <c r="C29" s="68" t="str">
        <f>IF(ISBLANK(B29),"",VLOOKUP(B29,licencias!$A$1:$D$18000,3,0))</f>
        <v/>
      </c>
      <c r="D29" s="69" t="str">
        <f>IF(ISBLANK(B29),"",VLOOKUP(B29,licencias!$A$1:$D$18000,4,0))</f>
        <v/>
      </c>
      <c r="E29" s="69" t="str">
        <f>IF(ISBLANK(B29),"",VLOOKUP(B29,licencias!$A$1:$D$18000,2,0))</f>
        <v/>
      </c>
      <c r="F29" s="1" t="str">
        <f t="shared" si="0"/>
        <v>D50M</v>
      </c>
      <c r="G29" s="1" t="str">
        <f>CLUB!$D$9</f>
        <v>_</v>
      </c>
    </row>
    <row r="30" spans="1:7" ht="15.75" customHeight="1" x14ac:dyDescent="0.2">
      <c r="A30" s="64" t="str">
        <f>IF(OR(ISBLANK(B30),ISBLANK(B31)),"",3)</f>
        <v/>
      </c>
      <c r="B30" s="49"/>
      <c r="C30" s="65" t="str">
        <f>IF(ISBLANK(B30),"",VLOOKUP(B30,licencias!$A$1:$D$18000,3,0))</f>
        <v/>
      </c>
      <c r="D30" s="66" t="str">
        <f>IF(ISBLANK(B30),"",VLOOKUP(B30,licencias!$A$1:$D$18000,4,0))</f>
        <v/>
      </c>
      <c r="E30" s="66" t="str">
        <f>IF(ISBLANK(B30),"",VLOOKUP(B30,licencias!$A$1:$D$18000,2,0))</f>
        <v/>
      </c>
      <c r="F30" s="1" t="str">
        <f t="shared" si="0"/>
        <v>D50M</v>
      </c>
      <c r="G30" s="1" t="str">
        <f>CLUB!$D$9</f>
        <v>_</v>
      </c>
    </row>
    <row r="31" spans="1:7" ht="15.75" customHeight="1" thickBot="1" x14ac:dyDescent="0.25">
      <c r="A31" s="67" t="str">
        <f>IF(OR(ISBLANK(B30),ISBLANK(B31)),"",3)</f>
        <v/>
      </c>
      <c r="B31" s="50"/>
      <c r="C31" s="68" t="str">
        <f>IF(ISBLANK(B31),"",VLOOKUP(B31,licencias!$A$1:$D$18000,3,0))</f>
        <v/>
      </c>
      <c r="D31" s="69" t="str">
        <f>IF(ISBLANK(B31),"",VLOOKUP(B31,licencias!$A$1:$D$18000,4,0))</f>
        <v/>
      </c>
      <c r="E31" s="69" t="str">
        <f>IF(ISBLANK(B31),"",VLOOKUP(B31,licencias!$A$1:$D$18000,2,0))</f>
        <v/>
      </c>
      <c r="F31" s="1" t="str">
        <f t="shared" si="0"/>
        <v>D50M</v>
      </c>
      <c r="G31" s="1" t="str">
        <f>CLUB!$D$9</f>
        <v>_</v>
      </c>
    </row>
  </sheetData>
  <sheetProtection sheet="1" objects="1" scenarios="1" selectLockedCells="1"/>
  <mergeCells count="4">
    <mergeCell ref="A2:E2"/>
    <mergeCell ref="A3:E3"/>
    <mergeCell ref="A4:E4"/>
    <mergeCell ref="A24:E24"/>
  </mergeCells>
  <conditionalFormatting sqref="B23">
    <cfRule type="cellIs" dxfId="24" priority="3" stopIfTrue="1" operator="equal">
      <formula>0</formula>
    </cfRule>
  </conditionalFormatting>
  <conditionalFormatting sqref="B9:B22">
    <cfRule type="cellIs" dxfId="23" priority="2" stopIfTrue="1" operator="equal">
      <formula>0</formula>
    </cfRule>
  </conditionalFormatting>
  <conditionalFormatting sqref="B26:B31">
    <cfRule type="cellIs" dxfId="22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 &amp;C&amp;"Times New Roman,Normal"- DEPORTE OLÍMPICO -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9" tint="-0.249977111117893"/>
  </sheetPr>
  <dimension ref="A1:W25"/>
  <sheetViews>
    <sheetView showGridLines="0" zoomScaleNormal="100" zoomScaleSheetLayoutView="100" workbookViewId="0">
      <selection activeCell="A18" sqref="A18"/>
    </sheetView>
  </sheetViews>
  <sheetFormatPr baseColWidth="10" defaultColWidth="11.42578125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23" width="11.42578125" style="1" hidden="1" customWidth="1"/>
    <col min="24" max="16384" width="11.42578125" style="1"/>
  </cols>
  <sheetData>
    <row r="1" spans="1:10" ht="7.5" customHeight="1" x14ac:dyDescent="0.2"/>
    <row r="2" spans="1:10" ht="18.75" customHeight="1" x14ac:dyDescent="0.25">
      <c r="A2" s="109" t="s">
        <v>5414</v>
      </c>
      <c r="B2" s="109"/>
      <c r="C2" s="109"/>
      <c r="D2" s="109"/>
      <c r="E2" s="109"/>
      <c r="F2" s="109"/>
    </row>
    <row r="3" spans="1:10" ht="18.75" customHeight="1" x14ac:dyDescent="0.25">
      <c r="A3" s="118" t="s">
        <v>1721</v>
      </c>
      <c r="B3" s="118"/>
      <c r="C3" s="118"/>
      <c r="D3" s="118"/>
      <c r="E3" s="118"/>
      <c r="F3" s="118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29"/>
      <c r="F4" s="130"/>
      <c r="G4" s="63" t="s">
        <v>1735</v>
      </c>
    </row>
    <row r="5" spans="1:10" ht="6" customHeight="1" x14ac:dyDescent="0.2">
      <c r="D5" s="25"/>
      <c r="E5" s="9"/>
      <c r="F5" s="9"/>
    </row>
    <row r="6" spans="1:10" ht="13.5" thickBot="1" x14ac:dyDescent="0.25"/>
    <row r="7" spans="1:10" ht="18" customHeight="1" x14ac:dyDescent="0.2">
      <c r="B7" s="132" t="s">
        <v>24</v>
      </c>
      <c r="C7" s="133"/>
      <c r="D7" s="137" t="s">
        <v>2276</v>
      </c>
      <c r="E7" s="135"/>
      <c r="F7" s="136"/>
    </row>
    <row r="8" spans="1:10" ht="13.5" thickBot="1" x14ac:dyDescent="0.25">
      <c r="B8" s="27" t="s">
        <v>21</v>
      </c>
      <c r="C8" s="28" t="s">
        <v>9</v>
      </c>
      <c r="D8" s="29" t="s">
        <v>7</v>
      </c>
      <c r="E8" s="30" t="s">
        <v>8</v>
      </c>
      <c r="F8" s="34" t="s">
        <v>6</v>
      </c>
    </row>
    <row r="9" spans="1:10" ht="16.5" customHeight="1" x14ac:dyDescent="0.2">
      <c r="A9" s="55" t="str">
        <f>IF(D9="","",1)</f>
        <v/>
      </c>
      <c r="B9" s="74" t="s">
        <v>16</v>
      </c>
      <c r="C9" s="51"/>
      <c r="D9" s="17" t="str">
        <f>IF(ISBLANK(C9),"",VLOOKUP(C9,licencias!$A$1:$D$18000,3,0))</f>
        <v/>
      </c>
      <c r="E9" s="75" t="str">
        <f>IF(ISBLANK(C9),"",VLOOKUP(C9,licencias!$A$1:$D$18000,4,0))</f>
        <v/>
      </c>
      <c r="F9" s="76" t="str">
        <f>IF(ISBLANK(C9),"",VLOOKUP(C9,licencias!$A$1:$D$18000,2,0))</f>
        <v/>
      </c>
      <c r="G9" s="1" t="str">
        <f t="shared" ref="G9:G23" si="0">$G$4</f>
        <v>EF</v>
      </c>
      <c r="H9" s="1" t="str">
        <f>CLUB!$D$9</f>
        <v>_</v>
      </c>
      <c r="J9" s="1">
        <f>MAX(A9:A25)</f>
        <v>0</v>
      </c>
    </row>
    <row r="10" spans="1:10" ht="16.5" customHeight="1" x14ac:dyDescent="0.2">
      <c r="A10" s="12" t="str">
        <f>A9</f>
        <v/>
      </c>
      <c r="B10" s="77" t="s">
        <v>17</v>
      </c>
      <c r="C10" s="48"/>
      <c r="D10" s="17" t="str">
        <f>IF(ISBLANK(C10),"",VLOOKUP(C10,licencias!$A$1:$D$18000,3,0))</f>
        <v/>
      </c>
      <c r="E10" s="56" t="str">
        <f>IF(ISBLANK(C10),"",VLOOKUP(C10,licencias!$A$1:$D$18000,4,0))</f>
        <v/>
      </c>
      <c r="F10" s="78" t="str">
        <f>IF(ISBLANK(C10),"",VLOOKUP(C10,licencias!$A$1:$D$18000,2,0))</f>
        <v/>
      </c>
      <c r="G10" s="1" t="str">
        <f t="shared" si="0"/>
        <v>EF</v>
      </c>
      <c r="H10" s="1" t="str">
        <f>CLUB!$D$9</f>
        <v>_</v>
      </c>
    </row>
    <row r="11" spans="1:10" ht="16.5" customHeight="1" x14ac:dyDescent="0.2">
      <c r="A11" s="12" t="str">
        <f>A10</f>
        <v/>
      </c>
      <c r="B11" s="77" t="s">
        <v>18</v>
      </c>
      <c r="C11" s="48"/>
      <c r="D11" s="17" t="str">
        <f>IF(ISBLANK(C11),"",VLOOKUP(C11,licencias!$A$1:$D$18000,3,0))</f>
        <v/>
      </c>
      <c r="E11" s="56" t="str">
        <f>IF(ISBLANK(C11),"",VLOOKUP(C11,licencias!$A$1:$D$18000,4,0))</f>
        <v/>
      </c>
      <c r="F11" s="78" t="str">
        <f>IF(ISBLANK(C11),"",VLOOKUP(C11,licencias!$A$1:$D$18000,2,0))</f>
        <v/>
      </c>
      <c r="G11" s="1" t="str">
        <f t="shared" si="0"/>
        <v>EF</v>
      </c>
      <c r="H11" s="1" t="str">
        <f>CLUB!$D$9</f>
        <v>_</v>
      </c>
    </row>
    <row r="12" spans="1:10" ht="16.5" customHeight="1" thickBot="1" x14ac:dyDescent="0.25">
      <c r="A12" s="46" t="str">
        <f>A11</f>
        <v/>
      </c>
      <c r="B12" s="79" t="s">
        <v>19</v>
      </c>
      <c r="C12" s="52"/>
      <c r="D12" s="47" t="str">
        <f>IF(ISBLANK(C12),"",VLOOKUP(C12,licencias!$A$1:$D$18000,3,0))</f>
        <v/>
      </c>
      <c r="E12" s="80" t="str">
        <f>IF(ISBLANK(C12),"",VLOOKUP(C12,licencias!$A$1:$D$18000,4,0))</f>
        <v/>
      </c>
      <c r="F12" s="81" t="str">
        <f>IF(ISBLANK(C12),"",VLOOKUP(C12,licencias!$A$1:$D$18000,2,0))</f>
        <v/>
      </c>
      <c r="G12" s="1" t="str">
        <f t="shared" si="0"/>
        <v>EF</v>
      </c>
      <c r="H12" s="1" t="str">
        <f>CLUB!$D$9</f>
        <v>_</v>
      </c>
    </row>
    <row r="13" spans="1:10" ht="16.5" customHeight="1" x14ac:dyDescent="0.2">
      <c r="A13" s="11" t="str">
        <f>A12</f>
        <v/>
      </c>
      <c r="B13" s="74" t="s">
        <v>22</v>
      </c>
      <c r="C13" s="51"/>
      <c r="D13" s="15" t="str">
        <f>IF(ISBLANK(C13),"",VLOOKUP(C13,licencias!$A$1:$D$18000,3,0))</f>
        <v/>
      </c>
      <c r="E13" s="75" t="str">
        <f>IF(ISBLANK(C13),"",VLOOKUP(C13,licencias!$A$1:$D$18000,4,0))</f>
        <v/>
      </c>
      <c r="F13" s="76" t="str">
        <f>IF(ISBLANK(C13),"",VLOOKUP(C13,licencias!$A$1:$D$18000,2,0))</f>
        <v/>
      </c>
      <c r="G13" s="1" t="str">
        <f t="shared" si="0"/>
        <v>EF</v>
      </c>
      <c r="H13" s="1" t="str">
        <f>CLUB!$D$9</f>
        <v>_</v>
      </c>
    </row>
    <row r="14" spans="1:10" ht="16.5" customHeight="1" thickBot="1" x14ac:dyDescent="0.25">
      <c r="A14" s="13" t="str">
        <f>A13</f>
        <v/>
      </c>
      <c r="B14" s="82" t="s">
        <v>23</v>
      </c>
      <c r="C14" s="53"/>
      <c r="D14" s="19" t="str">
        <f>IF(ISBLANK(C14),"",VLOOKUP(C14,licencias!$A$1:$D$18000,3,0))</f>
        <v/>
      </c>
      <c r="E14" s="83" t="str">
        <f>IF(ISBLANK(C14),"",VLOOKUP(C14,licencias!$A$1:$D$18000,4,0))</f>
        <v/>
      </c>
      <c r="F14" s="84" t="str">
        <f>IF(ISBLANK(C14),"",VLOOKUP(C14,licencias!$A$1:$D$18000,2,0))</f>
        <v/>
      </c>
      <c r="G14" s="1" t="str">
        <f t="shared" si="0"/>
        <v>EF</v>
      </c>
      <c r="H14" s="1" t="str">
        <f>CLUB!$D$9</f>
        <v>_</v>
      </c>
    </row>
    <row r="15" spans="1:10" ht="16.5" customHeight="1" thickBot="1" x14ac:dyDescent="0.25">
      <c r="G15" s="1" t="str">
        <f t="shared" si="0"/>
        <v>EF</v>
      </c>
      <c r="H15" s="1" t="str">
        <f>CLUB!$D$9</f>
        <v>_</v>
      </c>
    </row>
    <row r="16" spans="1:10" ht="16.5" customHeight="1" x14ac:dyDescent="0.2">
      <c r="B16" s="132" t="s">
        <v>24</v>
      </c>
      <c r="C16" s="133"/>
      <c r="D16" s="137" t="s">
        <v>2277</v>
      </c>
      <c r="E16" s="135"/>
      <c r="F16" s="136"/>
      <c r="G16" s="1" t="str">
        <f t="shared" si="0"/>
        <v>EF</v>
      </c>
      <c r="H16" s="1" t="str">
        <f>CLUB!$D$9</f>
        <v>_</v>
      </c>
    </row>
    <row r="17" spans="1:8" ht="13.5" thickBot="1" x14ac:dyDescent="0.25">
      <c r="B17" s="27" t="s">
        <v>21</v>
      </c>
      <c r="C17" s="28" t="s">
        <v>9</v>
      </c>
      <c r="D17" s="29" t="s">
        <v>7</v>
      </c>
      <c r="E17" s="30" t="s">
        <v>8</v>
      </c>
      <c r="F17" s="34" t="s">
        <v>6</v>
      </c>
      <c r="G17" s="1" t="str">
        <f t="shared" si="0"/>
        <v>EF</v>
      </c>
      <c r="H17" s="1" t="str">
        <f>CLUB!$D$9</f>
        <v>_</v>
      </c>
    </row>
    <row r="18" spans="1:8" ht="16.5" customHeight="1" x14ac:dyDescent="0.2">
      <c r="A18" s="55" t="str">
        <f>IF(D18="","",2)</f>
        <v/>
      </c>
      <c r="B18" s="74" t="s">
        <v>16</v>
      </c>
      <c r="C18" s="51"/>
      <c r="D18" s="17" t="str">
        <f>IF(ISBLANK(C18),"",VLOOKUP(C18,licencias!$A$1:$D$18000,3,0))</f>
        <v/>
      </c>
      <c r="E18" s="75" t="str">
        <f>IF(ISBLANK(C18),"",VLOOKUP(C18,licencias!$A$1:$D$18000,4,0))</f>
        <v/>
      </c>
      <c r="F18" s="76" t="str">
        <f>IF(ISBLANK(C18),"",VLOOKUP(C18,licencias!$A$1:$D$18000,2,0))</f>
        <v/>
      </c>
      <c r="G18" s="1" t="str">
        <f t="shared" si="0"/>
        <v>EF</v>
      </c>
      <c r="H18" s="1" t="str">
        <f>CLUB!$D$9</f>
        <v>_</v>
      </c>
    </row>
    <row r="19" spans="1:8" ht="15.75" customHeight="1" x14ac:dyDescent="0.2">
      <c r="A19" s="12" t="str">
        <f>A18</f>
        <v/>
      </c>
      <c r="B19" s="77" t="s">
        <v>17</v>
      </c>
      <c r="C19" s="48"/>
      <c r="D19" s="17" t="str">
        <f>IF(ISBLANK(C19),"",VLOOKUP(C19,licencias!$A$1:$D$18000,3,0))</f>
        <v/>
      </c>
      <c r="E19" s="56" t="str">
        <f>IF(ISBLANK(C19),"",VLOOKUP(C19,licencias!$A$1:$D$18000,4,0))</f>
        <v/>
      </c>
      <c r="F19" s="78" t="str">
        <f>IF(ISBLANK(C19),"",VLOOKUP(C19,licencias!$A$1:$D$18000,2,0))</f>
        <v/>
      </c>
      <c r="G19" s="1" t="str">
        <f t="shared" si="0"/>
        <v>EF</v>
      </c>
      <c r="H19" s="1" t="str">
        <f>CLUB!$D$9</f>
        <v>_</v>
      </c>
    </row>
    <row r="20" spans="1:8" ht="15.75" customHeight="1" x14ac:dyDescent="0.2">
      <c r="A20" s="12" t="str">
        <f>A19</f>
        <v/>
      </c>
      <c r="B20" s="77" t="s">
        <v>18</v>
      </c>
      <c r="C20" s="48"/>
      <c r="D20" s="17" t="str">
        <f>IF(ISBLANK(C20),"",VLOOKUP(C20,licencias!$A$1:$D$18000,3,0))</f>
        <v/>
      </c>
      <c r="E20" s="56" t="str">
        <f>IF(ISBLANK(C20),"",VLOOKUP(C20,licencias!$A$1:$D$18000,4,0))</f>
        <v/>
      </c>
      <c r="F20" s="78" t="str">
        <f>IF(ISBLANK(C20),"",VLOOKUP(C20,licencias!$A$1:$D$18000,2,0))</f>
        <v/>
      </c>
      <c r="G20" s="1" t="str">
        <f t="shared" si="0"/>
        <v>EF</v>
      </c>
      <c r="H20" s="1" t="str">
        <f>CLUB!$D$9</f>
        <v>_</v>
      </c>
    </row>
    <row r="21" spans="1:8" ht="15.75" customHeight="1" thickBot="1" x14ac:dyDescent="0.25">
      <c r="A21" s="46" t="str">
        <f>A20</f>
        <v/>
      </c>
      <c r="B21" s="79" t="s">
        <v>19</v>
      </c>
      <c r="C21" s="52"/>
      <c r="D21" s="47" t="str">
        <f>IF(ISBLANK(C21),"",VLOOKUP(C21,licencias!$A$1:$D$18000,3,0))</f>
        <v/>
      </c>
      <c r="E21" s="80" t="str">
        <f>IF(ISBLANK(C21),"",VLOOKUP(C21,licencias!$A$1:$D$18000,4,0))</f>
        <v/>
      </c>
      <c r="F21" s="81" t="str">
        <f>IF(ISBLANK(C21),"",VLOOKUP(C21,licencias!$A$1:$D$18000,2,0))</f>
        <v/>
      </c>
      <c r="G21" s="1" t="str">
        <f t="shared" si="0"/>
        <v>EF</v>
      </c>
      <c r="H21" s="1" t="str">
        <f>CLUB!$D$9</f>
        <v>_</v>
      </c>
    </row>
    <row r="22" spans="1:8" ht="15.75" customHeight="1" x14ac:dyDescent="0.2">
      <c r="A22" s="11" t="str">
        <f>A21</f>
        <v/>
      </c>
      <c r="B22" s="74" t="s">
        <v>22</v>
      </c>
      <c r="C22" s="51"/>
      <c r="D22" s="15" t="str">
        <f>IF(ISBLANK(C22),"",VLOOKUP(C22,licencias!$A$1:$D$18000,3,0))</f>
        <v/>
      </c>
      <c r="E22" s="75" t="str">
        <f>IF(ISBLANK(C22),"",VLOOKUP(C22,licencias!$A$1:$D$18000,4,0))</f>
        <v/>
      </c>
      <c r="F22" s="76" t="str">
        <f>IF(ISBLANK(C22),"",VLOOKUP(C22,licencias!$A$1:$D$18000,2,0))</f>
        <v/>
      </c>
      <c r="G22" s="1" t="str">
        <f t="shared" si="0"/>
        <v>EF</v>
      </c>
      <c r="H22" s="1" t="str">
        <f>CLUB!$D$9</f>
        <v>_</v>
      </c>
    </row>
    <row r="23" spans="1:8" ht="15.75" customHeight="1" thickBot="1" x14ac:dyDescent="0.25">
      <c r="A23" s="13" t="str">
        <f>A22</f>
        <v/>
      </c>
      <c r="B23" s="82" t="s">
        <v>23</v>
      </c>
      <c r="C23" s="53"/>
      <c r="D23" s="19" t="str">
        <f>IF(ISBLANK(C23),"",VLOOKUP(C23,licencias!$A$1:$D$18000,3,0))</f>
        <v/>
      </c>
      <c r="E23" s="83" t="str">
        <f>IF(ISBLANK(C23),"",VLOOKUP(C23,licencias!$A$1:$D$18000,4,0))</f>
        <v/>
      </c>
      <c r="F23" s="84" t="str">
        <f>IF(ISBLANK(C23),"",VLOOKUP(C23,licencias!$A$1:$D$18000,2,0))</f>
        <v/>
      </c>
      <c r="G23" s="1" t="str">
        <f t="shared" si="0"/>
        <v>EF</v>
      </c>
      <c r="H23" s="1" t="str">
        <f>CLUB!$D$9</f>
        <v>_</v>
      </c>
    </row>
    <row r="24" spans="1:8" ht="16.5" customHeight="1" x14ac:dyDescent="0.2">
      <c r="C24" s="85"/>
    </row>
    <row r="25" spans="1:8" x14ac:dyDescent="0.2">
      <c r="C25" s="85"/>
    </row>
  </sheetData>
  <sheetProtection selectLockedCells="1"/>
  <mergeCells count="7">
    <mergeCell ref="B16:C16"/>
    <mergeCell ref="D16:F16"/>
    <mergeCell ref="A2:F2"/>
    <mergeCell ref="A3:F3"/>
    <mergeCell ref="A4:F4"/>
    <mergeCell ref="B7:C7"/>
    <mergeCell ref="D7:F7"/>
  </mergeCells>
  <conditionalFormatting sqref="C18:C23 C9:C14">
    <cfRule type="cellIs" dxfId="21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España&amp;C&amp;"Times New Roman,Normal"- DEPORTE OLÍMPICO -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rgb="FFFF0000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09" t="s">
        <v>2278</v>
      </c>
      <c r="B2" s="109"/>
      <c r="C2" s="109"/>
      <c r="D2" s="109"/>
      <c r="E2" s="109"/>
    </row>
    <row r="3" spans="1:10" ht="18.75" customHeight="1" x14ac:dyDescent="0.25">
      <c r="A3" s="127" t="s">
        <v>1745</v>
      </c>
      <c r="B3" s="127"/>
      <c r="C3" s="127"/>
      <c r="D3" s="127"/>
      <c r="E3" s="127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30"/>
      <c r="F4" s="63" t="s">
        <v>1736</v>
      </c>
    </row>
    <row r="5" spans="1:10" ht="6" customHeight="1" x14ac:dyDescent="0.2">
      <c r="C5" s="25"/>
      <c r="D5" s="9"/>
      <c r="E5" s="9"/>
    </row>
    <row r="7" spans="1:10" ht="18" customHeight="1" x14ac:dyDescent="0.2">
      <c r="B7" s="4" t="s">
        <v>9</v>
      </c>
      <c r="C7" s="8" t="s">
        <v>7</v>
      </c>
      <c r="D7" s="5" t="s">
        <v>8</v>
      </c>
      <c r="E7" s="5" t="s">
        <v>6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64" t="str">
        <f>IF(OR(ISBLANK(B9),ISBLANK(B10)),"",1)</f>
        <v/>
      </c>
      <c r="B9" s="49"/>
      <c r="C9" s="65" t="str">
        <f>IF(ISBLANK(B9),"",VLOOKUP(B9,licencias!$A$1:$D$18000,3,0))</f>
        <v/>
      </c>
      <c r="D9" s="66" t="str">
        <f>IF(ISBLANK(B9),"",VLOOKUP(B9,licencias!$A$1:$D$18000,4,0))</f>
        <v/>
      </c>
      <c r="E9" s="66" t="str">
        <f>IF(ISBLANK(B9),"",VLOOKUP(B9,licencias!$A$1:$D$18000,2,0))</f>
        <v/>
      </c>
      <c r="F9" s="1" t="str">
        <f>$F$4</f>
        <v>D50M</v>
      </c>
      <c r="G9" s="1" t="str">
        <f>CLUB!$D$9</f>
        <v>_</v>
      </c>
      <c r="J9" s="1">
        <f>MAX(A9:A22)+MAX(A26:A31)*0.5</f>
        <v>0</v>
      </c>
    </row>
    <row r="10" spans="1:10" ht="16.5" customHeight="1" thickBot="1" x14ac:dyDescent="0.25">
      <c r="A10" s="67" t="str">
        <f>IF(OR(ISBLANK(B9),ISBLANK(B10)),"",1)</f>
        <v/>
      </c>
      <c r="B10" s="50"/>
      <c r="C10" s="68" t="str">
        <f>IF(ISBLANK(B10),"",VLOOKUP(B10,licencias!$A$1:$D$18000,3,0))</f>
        <v/>
      </c>
      <c r="D10" s="69" t="str">
        <f>IF(ISBLANK(B10),"",VLOOKUP(B10,licencias!$A$1:$D$18000,4,0))</f>
        <v/>
      </c>
      <c r="E10" s="69" t="str">
        <f>IF(ISBLANK(B10),"",VLOOKUP(B10,licencias!$A$1:$D$18000,2,0))</f>
        <v/>
      </c>
      <c r="F10" s="1" t="str">
        <f t="shared" ref="F10:F31" si="0">$F$4</f>
        <v>D50M</v>
      </c>
      <c r="G10" s="1" t="str">
        <f>CLUB!$D$9</f>
        <v>_</v>
      </c>
    </row>
    <row r="11" spans="1:10" ht="16.5" customHeight="1" x14ac:dyDescent="0.2">
      <c r="A11" s="64" t="str">
        <f>IF(OR(ISBLANK(B11),ISBLANK(B12)),"",2)</f>
        <v/>
      </c>
      <c r="B11" s="49"/>
      <c r="C11" s="65" t="str">
        <f>IF(ISBLANK(B11),"",VLOOKUP(B11,licencias!$A$1:$D$18000,3,0))</f>
        <v/>
      </c>
      <c r="D11" s="66" t="str">
        <f>IF(ISBLANK(B11),"",VLOOKUP(B11,licencias!$A$1:$D$18000,4,0))</f>
        <v/>
      </c>
      <c r="E11" s="66" t="str">
        <f>IF(ISBLANK(B11),"",VLOOKUP(B11,licencias!$A$1:$D$18000,2,0))</f>
        <v/>
      </c>
      <c r="F11" s="1" t="str">
        <f t="shared" si="0"/>
        <v>D50M</v>
      </c>
      <c r="G11" s="1" t="str">
        <f>CLUB!$D$9</f>
        <v>_</v>
      </c>
    </row>
    <row r="12" spans="1:10" ht="16.5" customHeight="1" thickBot="1" x14ac:dyDescent="0.25">
      <c r="A12" s="67" t="str">
        <f>IF(OR(ISBLANK(B11),ISBLANK(B12)),"",2)</f>
        <v/>
      </c>
      <c r="B12" s="50"/>
      <c r="C12" s="68" t="str">
        <f>IF(ISBLANK(B12),"",VLOOKUP(B12,licencias!$A$1:$D$18000,3,0))</f>
        <v/>
      </c>
      <c r="D12" s="69" t="str">
        <f>IF(ISBLANK(B12),"",VLOOKUP(B12,licencias!$A$1:$D$18000,4,0))</f>
        <v/>
      </c>
      <c r="E12" s="69" t="str">
        <f>IF(ISBLANK(B12),"",VLOOKUP(B12,licencias!$A$1:$D$18000,2,0))</f>
        <v/>
      </c>
      <c r="F12" s="1" t="str">
        <f t="shared" si="0"/>
        <v>D50M</v>
      </c>
      <c r="G12" s="1" t="str">
        <f>CLUB!$D$9</f>
        <v>_</v>
      </c>
    </row>
    <row r="13" spans="1:10" ht="16.5" customHeight="1" x14ac:dyDescent="0.2">
      <c r="A13" s="64" t="str">
        <f>IF(OR(ISBLANK(B13),ISBLANK(B14)),"",3)</f>
        <v/>
      </c>
      <c r="B13" s="49"/>
      <c r="C13" s="65" t="str">
        <f>IF(ISBLANK(B13),"",VLOOKUP(B13,licencias!$A$1:$D$18000,3,0))</f>
        <v/>
      </c>
      <c r="D13" s="66" t="str">
        <f>IF(ISBLANK(B13),"",VLOOKUP(B13,licencias!$A$1:$D$18000,4,0))</f>
        <v/>
      </c>
      <c r="E13" s="66" t="str">
        <f>IF(ISBLANK(B13),"",VLOOKUP(B13,licencias!$A$1:$D$18000,2,0))</f>
        <v/>
      </c>
      <c r="F13" s="1" t="str">
        <f t="shared" si="0"/>
        <v>D50M</v>
      </c>
      <c r="G13" s="1" t="str">
        <f>CLUB!$D$9</f>
        <v>_</v>
      </c>
    </row>
    <row r="14" spans="1:10" ht="16.5" customHeight="1" thickBot="1" x14ac:dyDescent="0.25">
      <c r="A14" s="67" t="str">
        <f>IF(OR(ISBLANK(B13),ISBLANK(B14)),"",3)</f>
        <v/>
      </c>
      <c r="B14" s="50"/>
      <c r="C14" s="68" t="str">
        <f>IF(ISBLANK(B14),"",VLOOKUP(B14,licencias!$A$1:$D$18000,3,0))</f>
        <v/>
      </c>
      <c r="D14" s="69" t="str">
        <f>IF(ISBLANK(B14),"",VLOOKUP(B14,licencias!$A$1:$D$18000,4,0))</f>
        <v/>
      </c>
      <c r="E14" s="69" t="str">
        <f>IF(ISBLANK(B14),"",VLOOKUP(B14,licencias!$A$1:$D$18000,2,0))</f>
        <v/>
      </c>
      <c r="F14" s="1" t="str">
        <f t="shared" si="0"/>
        <v>D50M</v>
      </c>
      <c r="G14" s="1" t="str">
        <f>CLUB!$D$9</f>
        <v>_</v>
      </c>
    </row>
    <row r="15" spans="1:10" ht="16.5" customHeight="1" x14ac:dyDescent="0.2">
      <c r="A15" s="64" t="str">
        <f>IF(OR(ISBLANK(B15),ISBLANK(B16)),"",4)</f>
        <v/>
      </c>
      <c r="B15" s="49"/>
      <c r="C15" s="65" t="str">
        <f>IF(ISBLANK(B15),"",VLOOKUP(B15,licencias!$A$1:$D$18000,3,0))</f>
        <v/>
      </c>
      <c r="D15" s="66" t="str">
        <f>IF(ISBLANK(B15),"",VLOOKUP(B15,licencias!$A$1:$D$18000,4,0))</f>
        <v/>
      </c>
      <c r="E15" s="66" t="str">
        <f>IF(ISBLANK(B15),"",VLOOKUP(B15,licencias!$A$1:$D$18000,2,0))</f>
        <v/>
      </c>
      <c r="F15" s="1" t="str">
        <f t="shared" si="0"/>
        <v>D50M</v>
      </c>
      <c r="G15" s="1" t="str">
        <f>CLUB!$D$9</f>
        <v>_</v>
      </c>
    </row>
    <row r="16" spans="1:10" ht="16.5" customHeight="1" thickBot="1" x14ac:dyDescent="0.25">
      <c r="A16" s="67" t="str">
        <f>IF(OR(ISBLANK(B15),ISBLANK(B16)),"",4)</f>
        <v/>
      </c>
      <c r="B16" s="50"/>
      <c r="C16" s="68" t="str">
        <f>IF(ISBLANK(B16),"",VLOOKUP(B16,licencias!$A$1:$D$18000,3,0))</f>
        <v/>
      </c>
      <c r="D16" s="69" t="str">
        <f>IF(ISBLANK(B16),"",VLOOKUP(B16,licencias!$A$1:$D$18000,4,0))</f>
        <v/>
      </c>
      <c r="E16" s="69" t="str">
        <f>IF(ISBLANK(B16),"",VLOOKUP(B16,licencias!$A$1:$D$18000,2,0))</f>
        <v/>
      </c>
      <c r="F16" s="1" t="str">
        <f t="shared" si="0"/>
        <v>D50M</v>
      </c>
      <c r="G16" s="1" t="str">
        <f>CLUB!$D$9</f>
        <v>_</v>
      </c>
    </row>
    <row r="17" spans="1:7" ht="16.5" customHeight="1" x14ac:dyDescent="0.2">
      <c r="A17" s="64" t="str">
        <f>IF(OR(ISBLANK(B17),ISBLANK(B18)),"",5)</f>
        <v/>
      </c>
      <c r="B17" s="49"/>
      <c r="C17" s="65" t="str">
        <f>IF(ISBLANK(B17),"",VLOOKUP(B17,licencias!$A$1:$D$18000,3,0))</f>
        <v/>
      </c>
      <c r="D17" s="66" t="str">
        <f>IF(ISBLANK(B17),"",VLOOKUP(B17,licencias!$A$1:$D$18000,4,0))</f>
        <v/>
      </c>
      <c r="E17" s="66" t="str">
        <f>IF(ISBLANK(B17),"",VLOOKUP(B17,licencias!$A$1:$D$18000,2,0))</f>
        <v/>
      </c>
      <c r="F17" s="1" t="str">
        <f t="shared" si="0"/>
        <v>D50M</v>
      </c>
      <c r="G17" s="1" t="str">
        <f>CLUB!$D$9</f>
        <v>_</v>
      </c>
    </row>
    <row r="18" spans="1:7" ht="16.5" customHeight="1" thickBot="1" x14ac:dyDescent="0.25">
      <c r="A18" s="67" t="str">
        <f>IF(OR(ISBLANK(B17),ISBLANK(B18)),"",5)</f>
        <v/>
      </c>
      <c r="B18" s="50"/>
      <c r="C18" s="68" t="str">
        <f>IF(ISBLANK(B18),"",VLOOKUP(B18,licencias!$A$1:$D$18000,3,0))</f>
        <v/>
      </c>
      <c r="D18" s="69" t="str">
        <f>IF(ISBLANK(B18),"",VLOOKUP(B18,licencias!$A$1:$D$18000,4,0))</f>
        <v/>
      </c>
      <c r="E18" s="69" t="str">
        <f>IF(ISBLANK(B18),"",VLOOKUP(B18,licencias!$A$1:$D$18000,2,0))</f>
        <v/>
      </c>
      <c r="F18" s="1" t="str">
        <f t="shared" si="0"/>
        <v>D50M</v>
      </c>
      <c r="G18" s="1" t="str">
        <f>CLUB!$D$9</f>
        <v>_</v>
      </c>
    </row>
    <row r="19" spans="1:7" ht="16.5" customHeight="1" x14ac:dyDescent="0.2">
      <c r="A19" s="64" t="str">
        <f>IF(OR(ISBLANK(B19),ISBLANK(B20)),"",6)</f>
        <v/>
      </c>
      <c r="B19" s="49"/>
      <c r="C19" s="65" t="str">
        <f>IF(ISBLANK(B19),"",VLOOKUP(B19,licencias!$A$1:$D$18000,3,0))</f>
        <v/>
      </c>
      <c r="D19" s="66" t="str">
        <f>IF(ISBLANK(B19),"",VLOOKUP(B19,licencias!$A$1:$D$18000,4,0))</f>
        <v/>
      </c>
      <c r="E19" s="66" t="str">
        <f>IF(ISBLANK(B19),"",VLOOKUP(B19,licencias!$A$1:$D$18000,2,0))</f>
        <v/>
      </c>
      <c r="F19" s="1" t="str">
        <f t="shared" si="0"/>
        <v>D50M</v>
      </c>
      <c r="G19" s="1" t="str">
        <f>CLUB!$D$9</f>
        <v>_</v>
      </c>
    </row>
    <row r="20" spans="1:7" ht="15.75" customHeight="1" thickBot="1" x14ac:dyDescent="0.25">
      <c r="A20" s="67" t="str">
        <f>IF(OR(ISBLANK(B19),ISBLANK(B20)),"",6)</f>
        <v/>
      </c>
      <c r="B20" s="50"/>
      <c r="C20" s="70" t="str">
        <f>IF(ISBLANK(B20),"",VLOOKUP(B20,licencias!$A$1:$D$18000,3,0))</f>
        <v/>
      </c>
      <c r="D20" s="69" t="str">
        <f>IF(ISBLANK(B20),"",VLOOKUP(B20,licencias!$A$1:$D$18000,4,0))</f>
        <v/>
      </c>
      <c r="E20" s="71" t="str">
        <f>IF(ISBLANK(B20),"",VLOOKUP(B20,licencias!$A$1:$D$18000,2,0))</f>
        <v/>
      </c>
      <c r="F20" s="1" t="str">
        <f t="shared" si="0"/>
        <v>D50M</v>
      </c>
      <c r="G20" s="1" t="str">
        <f>CLUB!$D$9</f>
        <v>_</v>
      </c>
    </row>
    <row r="21" spans="1:7" ht="15.75" customHeight="1" x14ac:dyDescent="0.2">
      <c r="A21" s="64" t="str">
        <f>IF(OR(ISBLANK(B21),ISBLANK(B22)),"",7)</f>
        <v/>
      </c>
      <c r="B21" s="49"/>
      <c r="C21" s="65" t="str">
        <f>IF(ISBLANK(B21),"",VLOOKUP(B21,licencias!$A$1:$D$18000,3,0))</f>
        <v/>
      </c>
      <c r="D21" s="66" t="str">
        <f>IF(ISBLANK(B21),"",VLOOKUP(B21,licencias!$A$1:$D$18000,4,0))</f>
        <v/>
      </c>
      <c r="E21" s="66" t="str">
        <f>IF(ISBLANK(B21),"",VLOOKUP(B21,licencias!$A$1:$D$18000,2,0))</f>
        <v/>
      </c>
      <c r="F21" s="1" t="str">
        <f t="shared" si="0"/>
        <v>D50M</v>
      </c>
      <c r="G21" s="1" t="str">
        <f>CLUB!$D$9</f>
        <v>_</v>
      </c>
    </row>
    <row r="22" spans="1:7" ht="15.75" customHeight="1" thickBot="1" x14ac:dyDescent="0.25">
      <c r="A22" s="67" t="str">
        <f>IF(OR(ISBLANK(B21),ISBLANK(B22)),"",7)</f>
        <v/>
      </c>
      <c r="B22" s="50"/>
      <c r="C22" s="70" t="str">
        <f>IF(ISBLANK(B22),"",VLOOKUP(B22,licencias!$A$1:$D$18000,3,0))</f>
        <v/>
      </c>
      <c r="D22" s="71" t="str">
        <f>IF(ISBLANK(B22),"",VLOOKUP(B22,licencias!$A$1:$D$18000,4,0))</f>
        <v/>
      </c>
      <c r="E22" s="71" t="str">
        <f>IF(ISBLANK(B22),"",VLOOKUP(B22,licencias!$A$1:$D$18000,2,0))</f>
        <v/>
      </c>
      <c r="F22" s="1" t="str">
        <f t="shared" si="0"/>
        <v>D50M</v>
      </c>
      <c r="G22" s="1" t="str">
        <f>CLUB!$D$9</f>
        <v>_</v>
      </c>
    </row>
    <row r="23" spans="1:7" ht="15.75" customHeight="1" x14ac:dyDescent="0.2">
      <c r="A23" s="72"/>
      <c r="B23" s="2"/>
      <c r="C23" s="73"/>
      <c r="D23" s="73"/>
      <c r="E23" s="73"/>
      <c r="F23" s="1" t="str">
        <f t="shared" si="0"/>
        <v>D50M</v>
      </c>
      <c r="G23" s="1" t="str">
        <f>CLUB!$D$9</f>
        <v>_</v>
      </c>
    </row>
    <row r="24" spans="1:7" ht="15.75" customHeight="1" x14ac:dyDescent="0.2">
      <c r="A24" s="131" t="s">
        <v>2275</v>
      </c>
      <c r="B24" s="131"/>
      <c r="C24" s="131"/>
      <c r="D24" s="131"/>
      <c r="E24" s="131"/>
      <c r="F24" s="1" t="str">
        <f t="shared" si="0"/>
        <v>D50M</v>
      </c>
      <c r="G24" s="1" t="str">
        <f>CLUB!$D$9</f>
        <v>_</v>
      </c>
    </row>
    <row r="25" spans="1:7" ht="18" customHeight="1" thickBot="1" x14ac:dyDescent="0.25">
      <c r="B25" s="4" t="s">
        <v>9</v>
      </c>
      <c r="C25" s="8" t="s">
        <v>7</v>
      </c>
      <c r="D25" s="5" t="s">
        <v>8</v>
      </c>
      <c r="E25" s="5" t="s">
        <v>6</v>
      </c>
      <c r="F25" s="1" t="str">
        <f t="shared" si="0"/>
        <v>D50M</v>
      </c>
      <c r="G25" s="1" t="str">
        <f>CLUB!$D$9</f>
        <v>_</v>
      </c>
    </row>
    <row r="26" spans="1:7" ht="15.75" customHeight="1" x14ac:dyDescent="0.2">
      <c r="A26" s="64" t="str">
        <f>IF(OR(ISBLANK(B26),ISBLANK(B27)),"",1)</f>
        <v/>
      </c>
      <c r="B26" s="49"/>
      <c r="C26" s="65" t="str">
        <f>IF(ISBLANK(B26),"",VLOOKUP(B26,licencias!$A$1:$D$18000,3,0))</f>
        <v/>
      </c>
      <c r="D26" s="66" t="str">
        <f>IF(ISBLANK(B26),"",VLOOKUP(B26,licencias!$A$1:$D$18000,4,0))</f>
        <v/>
      </c>
      <c r="E26" s="66" t="str">
        <f>IF(ISBLANK(B26),"",VLOOKUP(B26,licencias!$A$1:$D$18000,2,0))</f>
        <v/>
      </c>
      <c r="F26" s="1" t="str">
        <f t="shared" si="0"/>
        <v>D50M</v>
      </c>
      <c r="G26" s="1" t="str">
        <f>CLUB!$D$9</f>
        <v>_</v>
      </c>
    </row>
    <row r="27" spans="1:7" ht="15.75" customHeight="1" thickBot="1" x14ac:dyDescent="0.25">
      <c r="A27" s="67" t="str">
        <f>IF(OR(ISBLANK(B26),ISBLANK(B27)),"",1)</f>
        <v/>
      </c>
      <c r="B27" s="50"/>
      <c r="C27" s="68" t="str">
        <f>IF(ISBLANK(B27),"",VLOOKUP(B27,licencias!$A$1:$D$18000,3,0))</f>
        <v/>
      </c>
      <c r="D27" s="69" t="str">
        <f>IF(ISBLANK(B27),"",VLOOKUP(B27,licencias!$A$1:$D$18000,4,0))</f>
        <v/>
      </c>
      <c r="E27" s="69" t="str">
        <f>IF(ISBLANK(B27),"",VLOOKUP(B27,licencias!$A$1:$D$18000,2,0))</f>
        <v/>
      </c>
      <c r="F27" s="1" t="str">
        <f t="shared" si="0"/>
        <v>D50M</v>
      </c>
      <c r="G27" s="1" t="str">
        <f>CLUB!$D$9</f>
        <v>_</v>
      </c>
    </row>
    <row r="28" spans="1:7" ht="15.75" customHeight="1" x14ac:dyDescent="0.2">
      <c r="A28" s="64" t="str">
        <f>IF(OR(ISBLANK(B28),ISBLANK(B29)),"",2)</f>
        <v/>
      </c>
      <c r="B28" s="49"/>
      <c r="C28" s="65" t="str">
        <f>IF(ISBLANK(B28),"",VLOOKUP(B28,licencias!$A$1:$D$18000,3,0))</f>
        <v/>
      </c>
      <c r="D28" s="66" t="str">
        <f>IF(ISBLANK(B28),"",VLOOKUP(B28,licencias!$A$1:$D$18000,4,0))</f>
        <v/>
      </c>
      <c r="E28" s="66" t="str">
        <f>IF(ISBLANK(B28),"",VLOOKUP(B28,licencias!$A$1:$D$18000,2,0))</f>
        <v/>
      </c>
      <c r="F28" s="1" t="str">
        <f t="shared" si="0"/>
        <v>D50M</v>
      </c>
      <c r="G28" s="1" t="str">
        <f>CLUB!$D$9</f>
        <v>_</v>
      </c>
    </row>
    <row r="29" spans="1:7" ht="15.75" customHeight="1" thickBot="1" x14ac:dyDescent="0.25">
      <c r="A29" s="67" t="str">
        <f>IF(OR(ISBLANK(B28),ISBLANK(B29)),"",2)</f>
        <v/>
      </c>
      <c r="B29" s="50"/>
      <c r="C29" s="68" t="str">
        <f>IF(ISBLANK(B29),"",VLOOKUP(B29,licencias!$A$1:$D$18000,3,0))</f>
        <v/>
      </c>
      <c r="D29" s="69" t="str">
        <f>IF(ISBLANK(B29),"",VLOOKUP(B29,licencias!$A$1:$D$18000,4,0))</f>
        <v/>
      </c>
      <c r="E29" s="69" t="str">
        <f>IF(ISBLANK(B29),"",VLOOKUP(B29,licencias!$A$1:$D$18000,2,0))</f>
        <v/>
      </c>
      <c r="F29" s="1" t="str">
        <f t="shared" si="0"/>
        <v>D50M</v>
      </c>
      <c r="G29" s="1" t="str">
        <f>CLUB!$D$9</f>
        <v>_</v>
      </c>
    </row>
    <row r="30" spans="1:7" ht="15.75" customHeight="1" x14ac:dyDescent="0.2">
      <c r="A30" s="64" t="str">
        <f>IF(OR(ISBLANK(B30),ISBLANK(B31)),"",3)</f>
        <v/>
      </c>
      <c r="B30" s="49"/>
      <c r="C30" s="65" t="str">
        <f>IF(ISBLANK(B30),"",VLOOKUP(B30,licencias!$A$1:$D$18000,3,0))</f>
        <v/>
      </c>
      <c r="D30" s="66" t="str">
        <f>IF(ISBLANK(B30),"",VLOOKUP(B30,licencias!$A$1:$D$18000,4,0))</f>
        <v/>
      </c>
      <c r="E30" s="66" t="str">
        <f>IF(ISBLANK(B30),"",VLOOKUP(B30,licencias!$A$1:$D$18000,2,0))</f>
        <v/>
      </c>
      <c r="F30" s="1" t="str">
        <f t="shared" si="0"/>
        <v>D50M</v>
      </c>
      <c r="G30" s="1" t="str">
        <f>CLUB!$D$9</f>
        <v>_</v>
      </c>
    </row>
    <row r="31" spans="1:7" ht="15.75" customHeight="1" thickBot="1" x14ac:dyDescent="0.25">
      <c r="A31" s="67" t="str">
        <f>IF(OR(ISBLANK(B30),ISBLANK(B31)),"",3)</f>
        <v/>
      </c>
      <c r="B31" s="50"/>
      <c r="C31" s="68" t="str">
        <f>IF(ISBLANK(B31),"",VLOOKUP(B31,licencias!$A$1:$D$18000,3,0))</f>
        <v/>
      </c>
      <c r="D31" s="69" t="str">
        <f>IF(ISBLANK(B31),"",VLOOKUP(B31,licencias!$A$1:$D$18000,4,0))</f>
        <v/>
      </c>
      <c r="E31" s="69" t="str">
        <f>IF(ISBLANK(B31),"",VLOOKUP(B31,licencias!$A$1:$D$18000,2,0))</f>
        <v/>
      </c>
      <c r="F31" s="1" t="str">
        <f t="shared" si="0"/>
        <v>D50M</v>
      </c>
      <c r="G31" s="1" t="str">
        <f>CLUB!$D$9</f>
        <v>_</v>
      </c>
    </row>
  </sheetData>
  <sheetProtection sheet="1" objects="1" scenarios="1" selectLockedCells="1"/>
  <mergeCells count="4">
    <mergeCell ref="A2:E2"/>
    <mergeCell ref="A3:E3"/>
    <mergeCell ref="A4:E4"/>
    <mergeCell ref="A24:E24"/>
  </mergeCells>
  <conditionalFormatting sqref="B23">
    <cfRule type="cellIs" dxfId="20" priority="3" stopIfTrue="1" operator="equal">
      <formula>0</formula>
    </cfRule>
  </conditionalFormatting>
  <conditionalFormatting sqref="B9:B22">
    <cfRule type="cellIs" dxfId="19" priority="2" stopIfTrue="1" operator="equal">
      <formula>0</formula>
    </cfRule>
  </conditionalFormatting>
  <conditionalFormatting sqref="B26:B31">
    <cfRule type="cellIs" dxfId="18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 &amp;C&amp;"Times New Roman,Normal"- DEPORTE OLÍMPICO -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002060"/>
  </sheetPr>
  <dimension ref="A1:M24"/>
  <sheetViews>
    <sheetView showGridLines="0" zoomScaleNormal="100" zoomScaleSheetLayoutView="100" workbookViewId="0">
      <selection activeCell="A9" sqref="A9:A24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09" t="s">
        <v>5414</v>
      </c>
      <c r="B2" s="109"/>
      <c r="C2" s="109"/>
      <c r="D2" s="109"/>
      <c r="E2" s="109"/>
    </row>
    <row r="3" spans="1:10" ht="18.75" customHeight="1" x14ac:dyDescent="0.25">
      <c r="A3" s="127" t="s">
        <v>1722</v>
      </c>
      <c r="B3" s="127"/>
      <c r="C3" s="127"/>
      <c r="D3" s="127"/>
      <c r="E3" s="127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30"/>
      <c r="F4" s="63" t="s">
        <v>1714</v>
      </c>
    </row>
    <row r="5" spans="1:10" ht="6" customHeight="1" x14ac:dyDescent="0.2">
      <c r="C5" s="25"/>
      <c r="D5" s="9"/>
      <c r="E5" s="9"/>
    </row>
    <row r="7" spans="1:10" ht="18" customHeight="1" x14ac:dyDescent="0.2">
      <c r="B7" s="4" t="s">
        <v>9</v>
      </c>
      <c r="C7" s="8" t="s">
        <v>7</v>
      </c>
      <c r="D7" s="5" t="s">
        <v>8</v>
      </c>
      <c r="E7" s="5" t="s">
        <v>6</v>
      </c>
    </row>
    <row r="8" spans="1:10" ht="7.5" customHeight="1" x14ac:dyDescent="0.2">
      <c r="B8" s="2"/>
      <c r="C8" s="3"/>
      <c r="D8" s="7"/>
      <c r="E8" s="7"/>
    </row>
    <row r="9" spans="1:10" ht="16.5" customHeight="1" x14ac:dyDescent="0.2">
      <c r="A9" s="55" t="str">
        <f>IF(C9="","",1)</f>
        <v/>
      </c>
      <c r="B9" s="48"/>
      <c r="C9" s="17" t="str">
        <f>IF(ISBLANK(B9),"",VLOOKUP(B9,licencias!$A$1:$D$18000,3,0))</f>
        <v/>
      </c>
      <c r="D9" s="56" t="str">
        <f>IF(ISBLANK(B9),"",VLOOKUP(B9,licencias!$A$1:$D$18000,4,0))</f>
        <v/>
      </c>
      <c r="E9" s="56" t="str">
        <f>IF(ISBLANK(B9),"",VLOOKUP(B9,licencias!$A$1:$D$18000,2,0))</f>
        <v/>
      </c>
      <c r="F9" s="63" t="str">
        <f t="shared" ref="F9:F24" si="0">$F$4</f>
        <v>I50M</v>
      </c>
      <c r="G9" s="1" t="str">
        <f>CLUB!$D$9</f>
        <v>_</v>
      </c>
      <c r="J9" s="1">
        <f>MAX(A9:A24)</f>
        <v>0</v>
      </c>
    </row>
    <row r="10" spans="1:10" ht="16.5" customHeight="1" x14ac:dyDescent="0.2">
      <c r="A10" s="55" t="str">
        <f>IF(C10="","",1+A9)</f>
        <v/>
      </c>
      <c r="B10" s="48"/>
      <c r="C10" s="17" t="str">
        <f>IF(ISBLANK(B10),"",VLOOKUP(B10,licencias!$A$1:$D$18000,3,0))</f>
        <v/>
      </c>
      <c r="D10" s="56" t="str">
        <f>IF(ISBLANK(B10),"",VLOOKUP(B10,licencias!$A$1:$D$18000,4,0))</f>
        <v/>
      </c>
      <c r="E10" s="56" t="str">
        <f>IF(ISBLANK(B10),"",VLOOKUP(B10,licencias!$A$1:$D$18000,2,0))</f>
        <v/>
      </c>
      <c r="F10" s="63" t="str">
        <f t="shared" si="0"/>
        <v>I50M</v>
      </c>
      <c r="G10" s="1" t="str">
        <f>CLUB!$D$9</f>
        <v>_</v>
      </c>
    </row>
    <row r="11" spans="1:10" ht="16.5" customHeight="1" x14ac:dyDescent="0.2">
      <c r="A11" s="55" t="str">
        <f t="shared" ref="A11:A24" si="1">IF(C11="","",1+A10)</f>
        <v/>
      </c>
      <c r="B11" s="48"/>
      <c r="C11" s="17" t="str">
        <f>IF(ISBLANK(B11),"",VLOOKUP(B11,licencias!$A$1:$D$18000,3,0))</f>
        <v/>
      </c>
      <c r="D11" s="56" t="str">
        <f>IF(ISBLANK(B11),"",VLOOKUP(B11,licencias!$A$1:$D$18000,4,0))</f>
        <v/>
      </c>
      <c r="E11" s="56" t="str">
        <f>IF(ISBLANK(B11),"",VLOOKUP(B11,licencias!$A$1:$D$18000,2,0))</f>
        <v/>
      </c>
      <c r="F11" s="63" t="str">
        <f t="shared" si="0"/>
        <v>I50M</v>
      </c>
      <c r="G11" s="1" t="str">
        <f>CLUB!$D$9</f>
        <v>_</v>
      </c>
    </row>
    <row r="12" spans="1:10" ht="16.5" customHeight="1" x14ac:dyDescent="0.2">
      <c r="A12" s="55" t="str">
        <f t="shared" si="1"/>
        <v/>
      </c>
      <c r="B12" s="48"/>
      <c r="C12" s="17" t="str">
        <f>IF(ISBLANK(B12),"",VLOOKUP(B12,licencias!$A$1:$D$18000,3,0))</f>
        <v/>
      </c>
      <c r="D12" s="56" t="str">
        <f>IF(ISBLANK(B12),"",VLOOKUP(B12,licencias!$A$1:$D$18000,4,0))</f>
        <v/>
      </c>
      <c r="E12" s="56" t="str">
        <f>IF(ISBLANK(B12),"",VLOOKUP(B12,licencias!$A$1:$D$18000,2,0))</f>
        <v/>
      </c>
      <c r="F12" s="63" t="str">
        <f t="shared" si="0"/>
        <v>I50M</v>
      </c>
      <c r="G12" s="1" t="str">
        <f>CLUB!$D$9</f>
        <v>_</v>
      </c>
    </row>
    <row r="13" spans="1:10" ht="16.5" customHeight="1" x14ac:dyDescent="0.2">
      <c r="A13" s="55" t="str">
        <f t="shared" si="1"/>
        <v/>
      </c>
      <c r="B13" s="48"/>
      <c r="C13" s="17" t="str">
        <f>IF(ISBLANK(B13),"",VLOOKUP(B13,licencias!$A$1:$D$18000,3,0))</f>
        <v/>
      </c>
      <c r="D13" s="56" t="str">
        <f>IF(ISBLANK(B13),"",VLOOKUP(B13,licencias!$A$1:$D$18000,4,0))</f>
        <v/>
      </c>
      <c r="E13" s="56" t="str">
        <f>IF(ISBLANK(B13),"",VLOOKUP(B13,licencias!$A$1:$D$18000,2,0))</f>
        <v/>
      </c>
      <c r="F13" s="63" t="str">
        <f t="shared" si="0"/>
        <v>I50M</v>
      </c>
      <c r="G13" s="1" t="str">
        <f>CLUB!$D$9</f>
        <v>_</v>
      </c>
    </row>
    <row r="14" spans="1:10" ht="16.5" customHeight="1" x14ac:dyDescent="0.2">
      <c r="A14" s="55" t="str">
        <f t="shared" si="1"/>
        <v/>
      </c>
      <c r="B14" s="48"/>
      <c r="C14" s="17" t="str">
        <f>IF(ISBLANK(B14),"",VLOOKUP(B14,licencias!$A$1:$D$18000,3,0))</f>
        <v/>
      </c>
      <c r="D14" s="56" t="str">
        <f>IF(ISBLANK(B14),"",VLOOKUP(B14,licencias!$A$1:$D$18000,4,0))</f>
        <v/>
      </c>
      <c r="E14" s="56" t="str">
        <f>IF(ISBLANK(B14),"",VLOOKUP(B14,licencias!$A$1:$D$18000,2,0))</f>
        <v/>
      </c>
      <c r="F14" s="63" t="str">
        <f t="shared" si="0"/>
        <v>I50M</v>
      </c>
      <c r="G14" s="1" t="str">
        <f>CLUB!$D$9</f>
        <v>_</v>
      </c>
    </row>
    <row r="15" spans="1:10" ht="16.5" customHeight="1" x14ac:dyDescent="0.2">
      <c r="A15" s="55" t="str">
        <f t="shared" si="1"/>
        <v/>
      </c>
      <c r="B15" s="48"/>
      <c r="C15" s="17" t="str">
        <f>IF(ISBLANK(B15),"",VLOOKUP(B15,licencias!$A$1:$D$18000,3,0))</f>
        <v/>
      </c>
      <c r="D15" s="56" t="str">
        <f>IF(ISBLANK(B15),"",VLOOKUP(B15,licencias!$A$1:$D$18000,4,0))</f>
        <v/>
      </c>
      <c r="E15" s="56" t="str">
        <f>IF(ISBLANK(B15),"",VLOOKUP(B15,licencias!$A$1:$D$18000,2,0))</f>
        <v/>
      </c>
      <c r="F15" s="63" t="str">
        <f t="shared" si="0"/>
        <v>I50M</v>
      </c>
      <c r="G15" s="1" t="str">
        <f>CLUB!$D$9</f>
        <v>_</v>
      </c>
    </row>
    <row r="16" spans="1:10" ht="16.5" customHeight="1" x14ac:dyDescent="0.2">
      <c r="A16" s="55" t="str">
        <f t="shared" si="1"/>
        <v/>
      </c>
      <c r="B16" s="48"/>
      <c r="C16" s="17" t="str">
        <f>IF(ISBLANK(B16),"",VLOOKUP(B16,licencias!$A$1:$D$18000,3,0))</f>
        <v/>
      </c>
      <c r="D16" s="56" t="str">
        <f>IF(ISBLANK(B16),"",VLOOKUP(B16,licencias!$A$1:$D$18000,4,0))</f>
        <v/>
      </c>
      <c r="E16" s="56" t="str">
        <f>IF(ISBLANK(B16),"",VLOOKUP(B16,licencias!$A$1:$D$18000,2,0))</f>
        <v/>
      </c>
      <c r="F16" s="63" t="str">
        <f t="shared" si="0"/>
        <v>I50M</v>
      </c>
      <c r="G16" s="1" t="str">
        <f>CLUB!$D$9</f>
        <v>_</v>
      </c>
    </row>
    <row r="17" spans="1:7" ht="16.5" customHeight="1" x14ac:dyDescent="0.2">
      <c r="A17" s="55" t="str">
        <f t="shared" si="1"/>
        <v/>
      </c>
      <c r="B17" s="48"/>
      <c r="C17" s="17" t="str">
        <f>IF(ISBLANK(B17),"",VLOOKUP(B17,licencias!$A$1:$D$18000,3,0))</f>
        <v/>
      </c>
      <c r="D17" s="56" t="str">
        <f>IF(ISBLANK(B17),"",VLOOKUP(B17,licencias!$A$1:$D$18000,4,0))</f>
        <v/>
      </c>
      <c r="E17" s="56" t="str">
        <f>IF(ISBLANK(B17),"",VLOOKUP(B17,licencias!$A$1:$D$18000,2,0))</f>
        <v/>
      </c>
      <c r="F17" s="63" t="str">
        <f t="shared" si="0"/>
        <v>I50M</v>
      </c>
      <c r="G17" s="1" t="str">
        <f>CLUB!$D$9</f>
        <v>_</v>
      </c>
    </row>
    <row r="18" spans="1:7" ht="16.5" customHeight="1" x14ac:dyDescent="0.2">
      <c r="A18" s="55" t="str">
        <f t="shared" si="1"/>
        <v/>
      </c>
      <c r="B18" s="48"/>
      <c r="C18" s="17" t="str">
        <f>IF(ISBLANK(B18),"",VLOOKUP(B18,licencias!$A$1:$D$18000,3,0))</f>
        <v/>
      </c>
      <c r="D18" s="56" t="str">
        <f>IF(ISBLANK(B18),"",VLOOKUP(B18,licencias!$A$1:$D$18000,4,0))</f>
        <v/>
      </c>
      <c r="E18" s="56" t="str">
        <f>IF(ISBLANK(B18),"",VLOOKUP(B18,licencias!$A$1:$D$18000,2,0))</f>
        <v/>
      </c>
      <c r="F18" s="63" t="str">
        <f t="shared" si="0"/>
        <v>I50M</v>
      </c>
      <c r="G18" s="1" t="str">
        <f>CLUB!$D$9</f>
        <v>_</v>
      </c>
    </row>
    <row r="19" spans="1:7" ht="16.5" customHeight="1" x14ac:dyDescent="0.2">
      <c r="A19" s="55" t="str">
        <f t="shared" si="1"/>
        <v/>
      </c>
      <c r="B19" s="48"/>
      <c r="C19" s="17" t="str">
        <f>IF(ISBLANK(B19),"",VLOOKUP(B19,licencias!$A$1:$D$18000,3,0))</f>
        <v/>
      </c>
      <c r="D19" s="56" t="str">
        <f>IF(ISBLANK(B19),"",VLOOKUP(B19,licencias!$A$1:$D$18000,4,0))</f>
        <v/>
      </c>
      <c r="E19" s="56" t="str">
        <f>IF(ISBLANK(B19),"",VLOOKUP(B19,licencias!$A$1:$D$18000,2,0))</f>
        <v/>
      </c>
      <c r="F19" s="63" t="str">
        <f t="shared" si="0"/>
        <v>I50M</v>
      </c>
      <c r="G19" s="1" t="str">
        <f>CLUB!$D$9</f>
        <v>_</v>
      </c>
    </row>
    <row r="20" spans="1:7" ht="15.75" customHeight="1" x14ac:dyDescent="0.2">
      <c r="A20" s="55" t="str">
        <f t="shared" si="1"/>
        <v/>
      </c>
      <c r="B20" s="48"/>
      <c r="C20" s="17" t="str">
        <f>IF(ISBLANK(B20),"",VLOOKUP(B20,licencias!$A$1:$D$18000,3,0))</f>
        <v/>
      </c>
      <c r="D20" s="56" t="str">
        <f>IF(ISBLANK(B20),"",VLOOKUP(B20,licencias!$A$1:$D$18000,4,0))</f>
        <v/>
      </c>
      <c r="E20" s="56" t="str">
        <f>IF(ISBLANK(B20),"",VLOOKUP(B20,licencias!$A$1:$D$18000,2,0))</f>
        <v/>
      </c>
      <c r="F20" s="63" t="str">
        <f t="shared" si="0"/>
        <v>I50M</v>
      </c>
      <c r="G20" s="1" t="str">
        <f>CLUB!$D$9</f>
        <v>_</v>
      </c>
    </row>
    <row r="21" spans="1:7" ht="15.75" customHeight="1" x14ac:dyDescent="0.2">
      <c r="A21" s="55" t="str">
        <f t="shared" si="1"/>
        <v/>
      </c>
      <c r="B21" s="48"/>
      <c r="C21" s="17" t="str">
        <f>IF(ISBLANK(B21),"",VLOOKUP(B21,licencias!$A$1:$D$18000,3,0))</f>
        <v/>
      </c>
      <c r="D21" s="56" t="str">
        <f>IF(ISBLANK(B21),"",VLOOKUP(B21,licencias!$A$1:$D$18000,4,0))</f>
        <v/>
      </c>
      <c r="E21" s="56" t="str">
        <f>IF(ISBLANK(B21),"",VLOOKUP(B21,licencias!$A$1:$D$18000,2,0))</f>
        <v/>
      </c>
      <c r="F21" s="63" t="str">
        <f t="shared" si="0"/>
        <v>I50M</v>
      </c>
      <c r="G21" s="1" t="str">
        <f>CLUB!$D$9</f>
        <v>_</v>
      </c>
    </row>
    <row r="22" spans="1:7" ht="15.75" customHeight="1" x14ac:dyDescent="0.2">
      <c r="A22" s="55" t="str">
        <f t="shared" si="1"/>
        <v/>
      </c>
      <c r="B22" s="48"/>
      <c r="C22" s="17" t="str">
        <f>IF(ISBLANK(B22),"",VLOOKUP(B22,licencias!$A$1:$D$18000,3,0))</f>
        <v/>
      </c>
      <c r="D22" s="56" t="str">
        <f>IF(ISBLANK(B22),"",VLOOKUP(B22,licencias!$A$1:$D$18000,4,0))</f>
        <v/>
      </c>
      <c r="E22" s="56" t="str">
        <f>IF(ISBLANK(B22),"",VLOOKUP(B22,licencias!$A$1:$D$18000,2,0))</f>
        <v/>
      </c>
      <c r="F22" s="63" t="str">
        <f t="shared" si="0"/>
        <v>I50M</v>
      </c>
      <c r="G22" s="1" t="str">
        <f>CLUB!$D$9</f>
        <v>_</v>
      </c>
    </row>
    <row r="23" spans="1:7" ht="15.75" customHeight="1" x14ac:dyDescent="0.2">
      <c r="A23" s="55" t="str">
        <f t="shared" si="1"/>
        <v/>
      </c>
      <c r="B23" s="48"/>
      <c r="C23" s="17" t="str">
        <f>IF(ISBLANK(B23),"",VLOOKUP(B23,licencias!$A$1:$D$18000,3,0))</f>
        <v/>
      </c>
      <c r="D23" s="56" t="str">
        <f>IF(ISBLANK(B23),"",VLOOKUP(B23,licencias!$A$1:$D$18000,4,0))</f>
        <v/>
      </c>
      <c r="E23" s="56" t="str">
        <f>IF(ISBLANK(B23),"",VLOOKUP(B23,licencias!$A$1:$D$18000,2,0))</f>
        <v/>
      </c>
      <c r="F23" s="63" t="str">
        <f t="shared" si="0"/>
        <v>I50M</v>
      </c>
      <c r="G23" s="1" t="str">
        <f>CLUB!$D$9</f>
        <v>_</v>
      </c>
    </row>
    <row r="24" spans="1:7" ht="15.75" customHeight="1" x14ac:dyDescent="0.2">
      <c r="A24" s="55" t="str">
        <f t="shared" si="1"/>
        <v/>
      </c>
      <c r="B24" s="48"/>
      <c r="C24" s="17" t="str">
        <f>IF(ISBLANK(B24),"",VLOOKUP(B24,licencias!$A$1:$D$18000,3,0))</f>
        <v/>
      </c>
      <c r="D24" s="56" t="str">
        <f>IF(ISBLANK(B24),"",VLOOKUP(B24,licencias!$A$1:$D$18000,4,0))</f>
        <v/>
      </c>
      <c r="E24" s="56" t="str">
        <f>IF(ISBLANK(B24),"",VLOOKUP(B24,licencias!$A$1:$D$18000,2,0))</f>
        <v/>
      </c>
      <c r="F24" s="63" t="str">
        <f t="shared" si="0"/>
        <v>I50M</v>
      </c>
      <c r="G24" s="1" t="str">
        <f>CLUB!$D$9</f>
        <v>_</v>
      </c>
    </row>
  </sheetData>
  <sheetProtection selectLockedCells="1"/>
  <mergeCells count="3">
    <mergeCell ref="A2:E2"/>
    <mergeCell ref="A3:E3"/>
    <mergeCell ref="A4:E4"/>
  </mergeCells>
  <conditionalFormatting sqref="B9:B24">
    <cfRule type="cellIs" dxfId="17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 Absoluto &amp;C&amp;"Times New Roman,Normal"- DEPORTE OLÍMPICO -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002060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09" t="s">
        <v>2278</v>
      </c>
      <c r="B2" s="109"/>
      <c r="C2" s="109"/>
      <c r="D2" s="109"/>
      <c r="E2" s="109"/>
    </row>
    <row r="3" spans="1:10" ht="18.75" customHeight="1" x14ac:dyDescent="0.25">
      <c r="A3" s="127" t="s">
        <v>1723</v>
      </c>
      <c r="B3" s="127"/>
      <c r="C3" s="127"/>
      <c r="D3" s="127"/>
      <c r="E3" s="127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30"/>
      <c r="F4" s="63" t="s">
        <v>1736</v>
      </c>
    </row>
    <row r="5" spans="1:10" ht="6" customHeight="1" x14ac:dyDescent="0.2">
      <c r="C5" s="25"/>
      <c r="D5" s="9"/>
      <c r="E5" s="9"/>
    </row>
    <row r="7" spans="1:10" ht="18" customHeight="1" x14ac:dyDescent="0.2">
      <c r="B7" s="4" t="s">
        <v>9</v>
      </c>
      <c r="C7" s="8" t="s">
        <v>7</v>
      </c>
      <c r="D7" s="5" t="s">
        <v>8</v>
      </c>
      <c r="E7" s="5" t="s">
        <v>6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64" t="str">
        <f>IF(OR(ISBLANK(B9),ISBLANK(B10)),"",1)</f>
        <v/>
      </c>
      <c r="B9" s="49"/>
      <c r="C9" s="65" t="str">
        <f>IF(ISBLANK(B9),"",VLOOKUP(B9,licencias!$A$1:$D$18000,3,0))</f>
        <v/>
      </c>
      <c r="D9" s="66" t="str">
        <f>IF(ISBLANK(B9),"",VLOOKUP(B9,licencias!$A$1:$D$18000,4,0))</f>
        <v/>
      </c>
      <c r="E9" s="66" t="str">
        <f>IF(ISBLANK(B9),"",VLOOKUP(B9,licencias!$A$1:$D$18000,2,0))</f>
        <v/>
      </c>
      <c r="F9" s="1" t="str">
        <f>$F$4</f>
        <v>D50M</v>
      </c>
      <c r="G9" s="1" t="str">
        <f>CLUB!$D$9</f>
        <v>_</v>
      </c>
      <c r="J9" s="1">
        <f>MAX(A9:A22)+MAX(A26:A31)*0.5</f>
        <v>0</v>
      </c>
    </row>
    <row r="10" spans="1:10" ht="16.5" customHeight="1" thickBot="1" x14ac:dyDescent="0.25">
      <c r="A10" s="67" t="str">
        <f>IF(OR(ISBLANK(B9),ISBLANK(B10)),"",1)</f>
        <v/>
      </c>
      <c r="B10" s="50"/>
      <c r="C10" s="68" t="str">
        <f>IF(ISBLANK(B10),"",VLOOKUP(B10,licencias!$A$1:$D$18000,3,0))</f>
        <v/>
      </c>
      <c r="D10" s="69" t="str">
        <f>IF(ISBLANK(B10),"",VLOOKUP(B10,licencias!$A$1:$D$18000,4,0))</f>
        <v/>
      </c>
      <c r="E10" s="69" t="str">
        <f>IF(ISBLANK(B10),"",VLOOKUP(B10,licencias!$A$1:$D$18000,2,0))</f>
        <v/>
      </c>
      <c r="F10" s="1" t="str">
        <f t="shared" ref="F10:F31" si="0">$F$4</f>
        <v>D50M</v>
      </c>
      <c r="G10" s="1" t="str">
        <f>CLUB!$D$9</f>
        <v>_</v>
      </c>
    </row>
    <row r="11" spans="1:10" ht="16.5" customHeight="1" x14ac:dyDescent="0.2">
      <c r="A11" s="64" t="str">
        <f>IF(OR(ISBLANK(B11),ISBLANK(B12)),"",2)</f>
        <v/>
      </c>
      <c r="B11" s="49"/>
      <c r="C11" s="65" t="str">
        <f>IF(ISBLANK(B11),"",VLOOKUP(B11,licencias!$A$1:$D$18000,3,0))</f>
        <v/>
      </c>
      <c r="D11" s="66" t="str">
        <f>IF(ISBLANK(B11),"",VLOOKUP(B11,licencias!$A$1:$D$18000,4,0))</f>
        <v/>
      </c>
      <c r="E11" s="66" t="str">
        <f>IF(ISBLANK(B11),"",VLOOKUP(B11,licencias!$A$1:$D$18000,2,0))</f>
        <v/>
      </c>
      <c r="F11" s="1" t="str">
        <f t="shared" si="0"/>
        <v>D50M</v>
      </c>
      <c r="G11" s="1" t="str">
        <f>CLUB!$D$9</f>
        <v>_</v>
      </c>
    </row>
    <row r="12" spans="1:10" ht="16.5" customHeight="1" thickBot="1" x14ac:dyDescent="0.25">
      <c r="A12" s="67" t="str">
        <f>IF(OR(ISBLANK(B11),ISBLANK(B12)),"",2)</f>
        <v/>
      </c>
      <c r="B12" s="50"/>
      <c r="C12" s="68" t="str">
        <f>IF(ISBLANK(B12),"",VLOOKUP(B12,licencias!$A$1:$D$18000,3,0))</f>
        <v/>
      </c>
      <c r="D12" s="69" t="str">
        <f>IF(ISBLANK(B12),"",VLOOKUP(B12,licencias!$A$1:$D$18000,4,0))</f>
        <v/>
      </c>
      <c r="E12" s="69" t="str">
        <f>IF(ISBLANK(B12),"",VLOOKUP(B12,licencias!$A$1:$D$18000,2,0))</f>
        <v/>
      </c>
      <c r="F12" s="1" t="str">
        <f t="shared" si="0"/>
        <v>D50M</v>
      </c>
      <c r="G12" s="1" t="str">
        <f>CLUB!$D$9</f>
        <v>_</v>
      </c>
    </row>
    <row r="13" spans="1:10" ht="16.5" customHeight="1" x14ac:dyDescent="0.2">
      <c r="A13" s="64" t="str">
        <f>IF(OR(ISBLANK(B13),ISBLANK(B14)),"",3)</f>
        <v/>
      </c>
      <c r="B13" s="49"/>
      <c r="C13" s="65" t="str">
        <f>IF(ISBLANK(B13),"",VLOOKUP(B13,licencias!$A$1:$D$18000,3,0))</f>
        <v/>
      </c>
      <c r="D13" s="66" t="str">
        <f>IF(ISBLANK(B13),"",VLOOKUP(B13,licencias!$A$1:$D$18000,4,0))</f>
        <v/>
      </c>
      <c r="E13" s="66" t="str">
        <f>IF(ISBLANK(B13),"",VLOOKUP(B13,licencias!$A$1:$D$18000,2,0))</f>
        <v/>
      </c>
      <c r="F13" s="1" t="str">
        <f t="shared" si="0"/>
        <v>D50M</v>
      </c>
      <c r="G13" s="1" t="str">
        <f>CLUB!$D$9</f>
        <v>_</v>
      </c>
    </row>
    <row r="14" spans="1:10" ht="16.5" customHeight="1" thickBot="1" x14ac:dyDescent="0.25">
      <c r="A14" s="67" t="str">
        <f>IF(OR(ISBLANK(B13),ISBLANK(B14)),"",3)</f>
        <v/>
      </c>
      <c r="B14" s="50"/>
      <c r="C14" s="68" t="str">
        <f>IF(ISBLANK(B14),"",VLOOKUP(B14,licencias!$A$1:$D$18000,3,0))</f>
        <v/>
      </c>
      <c r="D14" s="69" t="str">
        <f>IF(ISBLANK(B14),"",VLOOKUP(B14,licencias!$A$1:$D$18000,4,0))</f>
        <v/>
      </c>
      <c r="E14" s="69" t="str">
        <f>IF(ISBLANK(B14),"",VLOOKUP(B14,licencias!$A$1:$D$18000,2,0))</f>
        <v/>
      </c>
      <c r="F14" s="1" t="str">
        <f t="shared" si="0"/>
        <v>D50M</v>
      </c>
      <c r="G14" s="1" t="str">
        <f>CLUB!$D$9</f>
        <v>_</v>
      </c>
    </row>
    <row r="15" spans="1:10" ht="16.5" customHeight="1" x14ac:dyDescent="0.2">
      <c r="A15" s="64" t="str">
        <f>IF(OR(ISBLANK(B15),ISBLANK(B16)),"",4)</f>
        <v/>
      </c>
      <c r="B15" s="49"/>
      <c r="C15" s="65" t="str">
        <f>IF(ISBLANK(B15),"",VLOOKUP(B15,licencias!$A$1:$D$18000,3,0))</f>
        <v/>
      </c>
      <c r="D15" s="66" t="str">
        <f>IF(ISBLANK(B15),"",VLOOKUP(B15,licencias!$A$1:$D$18000,4,0))</f>
        <v/>
      </c>
      <c r="E15" s="66" t="str">
        <f>IF(ISBLANK(B15),"",VLOOKUP(B15,licencias!$A$1:$D$18000,2,0))</f>
        <v/>
      </c>
      <c r="F15" s="1" t="str">
        <f t="shared" si="0"/>
        <v>D50M</v>
      </c>
      <c r="G15" s="1" t="str">
        <f>CLUB!$D$9</f>
        <v>_</v>
      </c>
    </row>
    <row r="16" spans="1:10" ht="16.5" customHeight="1" thickBot="1" x14ac:dyDescent="0.25">
      <c r="A16" s="67" t="str">
        <f>IF(OR(ISBLANK(B15),ISBLANK(B16)),"",4)</f>
        <v/>
      </c>
      <c r="B16" s="50"/>
      <c r="C16" s="68" t="str">
        <f>IF(ISBLANK(B16),"",VLOOKUP(B16,licencias!$A$1:$D$18000,3,0))</f>
        <v/>
      </c>
      <c r="D16" s="69" t="str">
        <f>IF(ISBLANK(B16),"",VLOOKUP(B16,licencias!$A$1:$D$18000,4,0))</f>
        <v/>
      </c>
      <c r="E16" s="69" t="str">
        <f>IF(ISBLANK(B16),"",VLOOKUP(B16,licencias!$A$1:$D$18000,2,0))</f>
        <v/>
      </c>
      <c r="F16" s="1" t="str">
        <f t="shared" si="0"/>
        <v>D50M</v>
      </c>
      <c r="G16" s="1" t="str">
        <f>CLUB!$D$9</f>
        <v>_</v>
      </c>
    </row>
    <row r="17" spans="1:7" ht="16.5" customHeight="1" x14ac:dyDescent="0.2">
      <c r="A17" s="64" t="str">
        <f>IF(OR(ISBLANK(B17),ISBLANK(B18)),"",5)</f>
        <v/>
      </c>
      <c r="B17" s="49"/>
      <c r="C17" s="65" t="str">
        <f>IF(ISBLANK(B17),"",VLOOKUP(B17,licencias!$A$1:$D$18000,3,0))</f>
        <v/>
      </c>
      <c r="D17" s="66" t="str">
        <f>IF(ISBLANK(B17),"",VLOOKUP(B17,licencias!$A$1:$D$18000,4,0))</f>
        <v/>
      </c>
      <c r="E17" s="66" t="str">
        <f>IF(ISBLANK(B17),"",VLOOKUP(B17,licencias!$A$1:$D$18000,2,0))</f>
        <v/>
      </c>
      <c r="F17" s="1" t="str">
        <f t="shared" si="0"/>
        <v>D50M</v>
      </c>
      <c r="G17" s="1" t="str">
        <f>CLUB!$D$9</f>
        <v>_</v>
      </c>
    </row>
    <row r="18" spans="1:7" ht="16.5" customHeight="1" thickBot="1" x14ac:dyDescent="0.25">
      <c r="A18" s="67" t="str">
        <f>IF(OR(ISBLANK(B17),ISBLANK(B18)),"",5)</f>
        <v/>
      </c>
      <c r="B18" s="50"/>
      <c r="C18" s="68" t="str">
        <f>IF(ISBLANK(B18),"",VLOOKUP(B18,licencias!$A$1:$D$18000,3,0))</f>
        <v/>
      </c>
      <c r="D18" s="69" t="str">
        <f>IF(ISBLANK(B18),"",VLOOKUP(B18,licencias!$A$1:$D$18000,4,0))</f>
        <v/>
      </c>
      <c r="E18" s="69" t="str">
        <f>IF(ISBLANK(B18),"",VLOOKUP(B18,licencias!$A$1:$D$18000,2,0))</f>
        <v/>
      </c>
      <c r="F18" s="1" t="str">
        <f t="shared" si="0"/>
        <v>D50M</v>
      </c>
      <c r="G18" s="1" t="str">
        <f>CLUB!$D$9</f>
        <v>_</v>
      </c>
    </row>
    <row r="19" spans="1:7" ht="16.5" customHeight="1" x14ac:dyDescent="0.2">
      <c r="A19" s="64" t="str">
        <f>IF(OR(ISBLANK(B19),ISBLANK(B20)),"",6)</f>
        <v/>
      </c>
      <c r="B19" s="49"/>
      <c r="C19" s="65" t="str">
        <f>IF(ISBLANK(B19),"",VLOOKUP(B19,licencias!$A$1:$D$18000,3,0))</f>
        <v/>
      </c>
      <c r="D19" s="66" t="str">
        <f>IF(ISBLANK(B19),"",VLOOKUP(B19,licencias!$A$1:$D$18000,4,0))</f>
        <v/>
      </c>
      <c r="E19" s="66" t="str">
        <f>IF(ISBLANK(B19),"",VLOOKUP(B19,licencias!$A$1:$D$18000,2,0))</f>
        <v/>
      </c>
      <c r="F19" s="1" t="str">
        <f t="shared" si="0"/>
        <v>D50M</v>
      </c>
      <c r="G19" s="1" t="str">
        <f>CLUB!$D$9</f>
        <v>_</v>
      </c>
    </row>
    <row r="20" spans="1:7" ht="15.75" customHeight="1" thickBot="1" x14ac:dyDescent="0.25">
      <c r="A20" s="67" t="str">
        <f>IF(OR(ISBLANK(B19),ISBLANK(B20)),"",6)</f>
        <v/>
      </c>
      <c r="B20" s="50"/>
      <c r="C20" s="70" t="str">
        <f>IF(ISBLANK(B20),"",VLOOKUP(B20,licencias!$A$1:$D$18000,3,0))</f>
        <v/>
      </c>
      <c r="D20" s="69" t="str">
        <f>IF(ISBLANK(B20),"",VLOOKUP(B20,licencias!$A$1:$D$18000,4,0))</f>
        <v/>
      </c>
      <c r="E20" s="71" t="str">
        <f>IF(ISBLANK(B20),"",VLOOKUP(B20,licencias!$A$1:$D$18000,2,0))</f>
        <v/>
      </c>
      <c r="F20" s="1" t="str">
        <f t="shared" si="0"/>
        <v>D50M</v>
      </c>
      <c r="G20" s="1" t="str">
        <f>CLUB!$D$9</f>
        <v>_</v>
      </c>
    </row>
    <row r="21" spans="1:7" ht="15.75" customHeight="1" x14ac:dyDescent="0.2">
      <c r="A21" s="64" t="str">
        <f>IF(OR(ISBLANK(B21),ISBLANK(B22)),"",7)</f>
        <v/>
      </c>
      <c r="B21" s="49"/>
      <c r="C21" s="65" t="str">
        <f>IF(ISBLANK(B21),"",VLOOKUP(B21,licencias!$A$1:$D$18000,3,0))</f>
        <v/>
      </c>
      <c r="D21" s="66" t="str">
        <f>IF(ISBLANK(B21),"",VLOOKUP(B21,licencias!$A$1:$D$18000,4,0))</f>
        <v/>
      </c>
      <c r="E21" s="66" t="str">
        <f>IF(ISBLANK(B21),"",VLOOKUP(B21,licencias!$A$1:$D$18000,2,0))</f>
        <v/>
      </c>
      <c r="F21" s="1" t="str">
        <f t="shared" si="0"/>
        <v>D50M</v>
      </c>
      <c r="G21" s="1" t="str">
        <f>CLUB!$D$9</f>
        <v>_</v>
      </c>
    </row>
    <row r="22" spans="1:7" ht="15.75" customHeight="1" thickBot="1" x14ac:dyDescent="0.25">
      <c r="A22" s="67" t="str">
        <f>IF(OR(ISBLANK(B21),ISBLANK(B22)),"",7)</f>
        <v/>
      </c>
      <c r="B22" s="50"/>
      <c r="C22" s="70" t="str">
        <f>IF(ISBLANK(B22),"",VLOOKUP(B22,licencias!$A$1:$D$18000,3,0))</f>
        <v/>
      </c>
      <c r="D22" s="71" t="str">
        <f>IF(ISBLANK(B22),"",VLOOKUP(B22,licencias!$A$1:$D$18000,4,0))</f>
        <v/>
      </c>
      <c r="E22" s="71" t="str">
        <f>IF(ISBLANK(B22),"",VLOOKUP(B22,licencias!$A$1:$D$18000,2,0))</f>
        <v/>
      </c>
      <c r="F22" s="1" t="str">
        <f t="shared" si="0"/>
        <v>D50M</v>
      </c>
      <c r="G22" s="1" t="str">
        <f>CLUB!$D$9</f>
        <v>_</v>
      </c>
    </row>
    <row r="23" spans="1:7" ht="15.75" customHeight="1" x14ac:dyDescent="0.2">
      <c r="A23" s="72"/>
      <c r="B23" s="2"/>
      <c r="C23" s="73"/>
      <c r="D23" s="73"/>
      <c r="E23" s="73"/>
      <c r="F23" s="1" t="str">
        <f t="shared" si="0"/>
        <v>D50M</v>
      </c>
      <c r="G23" s="1" t="str">
        <f>CLUB!$D$9</f>
        <v>_</v>
      </c>
    </row>
    <row r="24" spans="1:7" ht="15.75" customHeight="1" x14ac:dyDescent="0.2">
      <c r="A24" s="131" t="s">
        <v>1566</v>
      </c>
      <c r="B24" s="131"/>
      <c r="C24" s="131"/>
      <c r="D24" s="131"/>
      <c r="E24" s="131"/>
      <c r="F24" s="1" t="str">
        <f t="shared" si="0"/>
        <v>D50M</v>
      </c>
      <c r="G24" s="1" t="str">
        <f>CLUB!$D$9</f>
        <v>_</v>
      </c>
    </row>
    <row r="25" spans="1:7" ht="18" customHeight="1" thickBot="1" x14ac:dyDescent="0.25">
      <c r="B25" s="4" t="s">
        <v>9</v>
      </c>
      <c r="C25" s="8" t="s">
        <v>7</v>
      </c>
      <c r="D25" s="5" t="s">
        <v>8</v>
      </c>
      <c r="E25" s="5" t="s">
        <v>6</v>
      </c>
      <c r="F25" s="1" t="str">
        <f t="shared" si="0"/>
        <v>D50M</v>
      </c>
      <c r="G25" s="1" t="str">
        <f>CLUB!$D$9</f>
        <v>_</v>
      </c>
    </row>
    <row r="26" spans="1:7" ht="15.75" customHeight="1" x14ac:dyDescent="0.2">
      <c r="A26" s="64" t="str">
        <f>IF(OR(ISBLANK(B26),ISBLANK(B27)),"",1)</f>
        <v/>
      </c>
      <c r="B26" s="49"/>
      <c r="C26" s="65" t="str">
        <f>IF(ISBLANK(B26),"",VLOOKUP(B26,licencias!$A$1:$D$18000,3,0))</f>
        <v/>
      </c>
      <c r="D26" s="66" t="str">
        <f>IF(ISBLANK(B26),"",VLOOKUP(B26,licencias!$A$1:$D$18000,4,0))</f>
        <v/>
      </c>
      <c r="E26" s="66" t="str">
        <f>IF(ISBLANK(B26),"",VLOOKUP(B26,licencias!$A$1:$D$18000,2,0))</f>
        <v/>
      </c>
      <c r="F26" s="1" t="str">
        <f t="shared" si="0"/>
        <v>D50M</v>
      </c>
      <c r="G26" s="1" t="str">
        <f>CLUB!$D$9</f>
        <v>_</v>
      </c>
    </row>
    <row r="27" spans="1:7" ht="15.75" customHeight="1" thickBot="1" x14ac:dyDescent="0.25">
      <c r="A27" s="67" t="str">
        <f>IF(OR(ISBLANK(B26),ISBLANK(B27)),"",1)</f>
        <v/>
      </c>
      <c r="B27" s="50"/>
      <c r="C27" s="68" t="str">
        <f>IF(ISBLANK(B27),"",VLOOKUP(B27,licencias!$A$1:$D$18000,3,0))</f>
        <v/>
      </c>
      <c r="D27" s="69" t="str">
        <f>IF(ISBLANK(B27),"",VLOOKUP(B27,licencias!$A$1:$D$18000,4,0))</f>
        <v/>
      </c>
      <c r="E27" s="69" t="str">
        <f>IF(ISBLANK(B27),"",VLOOKUP(B27,licencias!$A$1:$D$18000,2,0))</f>
        <v/>
      </c>
      <c r="F27" s="1" t="str">
        <f t="shared" si="0"/>
        <v>D50M</v>
      </c>
      <c r="G27" s="1" t="str">
        <f>CLUB!$D$9</f>
        <v>_</v>
      </c>
    </row>
    <row r="28" spans="1:7" ht="15.75" customHeight="1" x14ac:dyDescent="0.2">
      <c r="A28" s="64" t="str">
        <f>IF(OR(ISBLANK(B28),ISBLANK(B29)),"",2)</f>
        <v/>
      </c>
      <c r="B28" s="49"/>
      <c r="C28" s="65" t="str">
        <f>IF(ISBLANK(B28),"",VLOOKUP(B28,licencias!$A$1:$D$18000,3,0))</f>
        <v/>
      </c>
      <c r="D28" s="66" t="str">
        <f>IF(ISBLANK(B28),"",VLOOKUP(B28,licencias!$A$1:$D$18000,4,0))</f>
        <v/>
      </c>
      <c r="E28" s="66" t="str">
        <f>IF(ISBLANK(B28),"",VLOOKUP(B28,licencias!$A$1:$D$18000,2,0))</f>
        <v/>
      </c>
      <c r="F28" s="1" t="str">
        <f t="shared" si="0"/>
        <v>D50M</v>
      </c>
      <c r="G28" s="1" t="str">
        <f>CLUB!$D$9</f>
        <v>_</v>
      </c>
    </row>
    <row r="29" spans="1:7" ht="15.75" customHeight="1" thickBot="1" x14ac:dyDescent="0.25">
      <c r="A29" s="67" t="str">
        <f>IF(OR(ISBLANK(B28),ISBLANK(B29)),"",2)</f>
        <v/>
      </c>
      <c r="B29" s="50"/>
      <c r="C29" s="68" t="str">
        <f>IF(ISBLANK(B29),"",VLOOKUP(B29,licencias!$A$1:$D$18000,3,0))</f>
        <v/>
      </c>
      <c r="D29" s="69" t="str">
        <f>IF(ISBLANK(B29),"",VLOOKUP(B29,licencias!$A$1:$D$18000,4,0))</f>
        <v/>
      </c>
      <c r="E29" s="69" t="str">
        <f>IF(ISBLANK(B29),"",VLOOKUP(B29,licencias!$A$1:$D$18000,2,0))</f>
        <v/>
      </c>
      <c r="F29" s="1" t="str">
        <f t="shared" si="0"/>
        <v>D50M</v>
      </c>
      <c r="G29" s="1" t="str">
        <f>CLUB!$D$9</f>
        <v>_</v>
      </c>
    </row>
    <row r="30" spans="1:7" ht="15.75" customHeight="1" x14ac:dyDescent="0.2">
      <c r="A30" s="64" t="str">
        <f>IF(OR(ISBLANK(B30),ISBLANK(B31)),"",3)</f>
        <v/>
      </c>
      <c r="B30" s="49"/>
      <c r="C30" s="65" t="str">
        <f>IF(ISBLANK(B30),"",VLOOKUP(B30,licencias!$A$1:$D$18000,3,0))</f>
        <v/>
      </c>
      <c r="D30" s="66" t="str">
        <f>IF(ISBLANK(B30),"",VLOOKUP(B30,licencias!$A$1:$D$18000,4,0))</f>
        <v/>
      </c>
      <c r="E30" s="66" t="str">
        <f>IF(ISBLANK(B30),"",VLOOKUP(B30,licencias!$A$1:$D$18000,2,0))</f>
        <v/>
      </c>
      <c r="F30" s="1" t="str">
        <f t="shared" si="0"/>
        <v>D50M</v>
      </c>
      <c r="G30" s="1" t="str">
        <f>CLUB!$D$9</f>
        <v>_</v>
      </c>
    </row>
    <row r="31" spans="1:7" ht="15.75" customHeight="1" thickBot="1" x14ac:dyDescent="0.25">
      <c r="A31" s="67" t="str">
        <f>IF(OR(ISBLANK(B30),ISBLANK(B31)),"",3)</f>
        <v/>
      </c>
      <c r="B31" s="50"/>
      <c r="C31" s="68" t="str">
        <f>IF(ISBLANK(B31),"",VLOOKUP(B31,licencias!$A$1:$D$18000,3,0))</f>
        <v/>
      </c>
      <c r="D31" s="69" t="str">
        <f>IF(ISBLANK(B31),"",VLOOKUP(B31,licencias!$A$1:$D$18000,4,0))</f>
        <v/>
      </c>
      <c r="E31" s="69" t="str">
        <f>IF(ISBLANK(B31),"",VLOOKUP(B31,licencias!$A$1:$D$18000,2,0))</f>
        <v/>
      </c>
      <c r="F31" s="1" t="str">
        <f t="shared" si="0"/>
        <v>D50M</v>
      </c>
      <c r="G31" s="1" t="str">
        <f>CLUB!$D$9</f>
        <v>_</v>
      </c>
    </row>
  </sheetData>
  <sheetProtection sheet="1" objects="1" scenarios="1" selectLockedCells="1"/>
  <mergeCells count="4">
    <mergeCell ref="A2:E2"/>
    <mergeCell ref="A3:E3"/>
    <mergeCell ref="A4:E4"/>
    <mergeCell ref="A24:E24"/>
  </mergeCells>
  <conditionalFormatting sqref="B23">
    <cfRule type="cellIs" dxfId="16" priority="3" stopIfTrue="1" operator="equal">
      <formula>0</formula>
    </cfRule>
  </conditionalFormatting>
  <conditionalFormatting sqref="B9:B22">
    <cfRule type="cellIs" dxfId="15" priority="2" stopIfTrue="1" operator="equal">
      <formula>0</formula>
    </cfRule>
  </conditionalFormatting>
  <conditionalFormatting sqref="B26:B31">
    <cfRule type="cellIs" dxfId="14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 &amp;C&amp;"Times New Roman,Normal"- DEPORTE OLÍMPICO -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5:G24"/>
  <sheetViews>
    <sheetView showGridLines="0" zoomScaleNormal="100" zoomScaleSheetLayoutView="100" workbookViewId="0">
      <selection activeCell="A6" sqref="A6:G6"/>
    </sheetView>
  </sheetViews>
  <sheetFormatPr baseColWidth="10" defaultColWidth="11.42578125" defaultRowHeight="12.75" x14ac:dyDescent="0.2"/>
  <cols>
    <col min="1" max="1" width="3.7109375" style="1" customWidth="1"/>
    <col min="2" max="2" width="9.28515625" style="1" bestFit="1" customWidth="1"/>
    <col min="3" max="3" width="23.7109375" style="1" customWidth="1"/>
    <col min="4" max="7" width="13" style="1" customWidth="1"/>
    <col min="8" max="16384" width="11.42578125" style="1"/>
  </cols>
  <sheetData>
    <row r="5" spans="1:7" ht="24.75" customHeight="1" x14ac:dyDescent="0.2"/>
    <row r="6" spans="1:7" ht="19.5" customHeight="1" x14ac:dyDescent="0.25">
      <c r="A6" s="109" t="s">
        <v>5415</v>
      </c>
      <c r="B6" s="109"/>
      <c r="C6" s="109"/>
      <c r="D6" s="109"/>
      <c r="E6" s="109"/>
      <c r="F6" s="109"/>
      <c r="G6" s="109"/>
    </row>
    <row r="7" spans="1:7" ht="18.75" customHeight="1" x14ac:dyDescent="0.25">
      <c r="A7" s="109"/>
      <c r="B7" s="109"/>
      <c r="C7" s="109"/>
      <c r="D7" s="109"/>
      <c r="E7" s="109"/>
      <c r="F7" s="109"/>
      <c r="G7" s="109"/>
    </row>
    <row r="8" spans="1:7" ht="18.75" customHeight="1" x14ac:dyDescent="0.25">
      <c r="A8" s="118" t="s">
        <v>1562</v>
      </c>
      <c r="B8" s="118"/>
      <c r="C8" s="118"/>
      <c r="D8" s="118"/>
      <c r="E8" s="118"/>
      <c r="F8" s="118"/>
      <c r="G8" s="118"/>
    </row>
    <row r="9" spans="1:7" ht="18.75" hidden="1" customHeight="1" x14ac:dyDescent="0.2">
      <c r="C9" s="10" t="s">
        <v>1563</v>
      </c>
      <c r="D9" s="119" t="s">
        <v>3329</v>
      </c>
      <c r="E9" s="119"/>
      <c r="F9" s="120"/>
      <c r="G9" s="6"/>
    </row>
    <row r="10" spans="1:7" ht="6" customHeight="1" x14ac:dyDescent="0.2">
      <c r="C10" s="25"/>
      <c r="D10" s="9"/>
      <c r="E10" s="9"/>
      <c r="F10" s="26"/>
      <c r="G10" s="26"/>
    </row>
    <row r="13" spans="1:7" ht="15.75" customHeight="1" x14ac:dyDescent="0.2">
      <c r="A13" s="121" t="s">
        <v>5413</v>
      </c>
      <c r="B13" s="122"/>
      <c r="C13" s="122"/>
      <c r="D13" s="122"/>
      <c r="E13" s="122"/>
      <c r="F13" s="122"/>
      <c r="G13" s="123"/>
    </row>
    <row r="14" spans="1:7" ht="15.75" customHeight="1" x14ac:dyDescent="0.2">
      <c r="A14" s="124"/>
      <c r="B14" s="125"/>
      <c r="C14" s="125"/>
      <c r="D14" s="125"/>
      <c r="E14" s="125"/>
      <c r="F14" s="125"/>
      <c r="G14" s="126"/>
    </row>
    <row r="17" spans="1:7" ht="15" hidden="1" x14ac:dyDescent="0.2">
      <c r="A17" s="115" t="s">
        <v>1886</v>
      </c>
      <c r="B17" s="115"/>
      <c r="C17" s="115"/>
      <c r="D17" s="115"/>
      <c r="E17" s="115"/>
      <c r="F17" s="115"/>
      <c r="G17" s="115"/>
    </row>
    <row r="18" spans="1:7" hidden="1" x14ac:dyDescent="0.2">
      <c r="C18" s="116" t="s">
        <v>1885</v>
      </c>
      <c r="D18" s="116"/>
      <c r="E18" s="116"/>
      <c r="F18" s="116"/>
    </row>
    <row r="19" spans="1:7" hidden="1" x14ac:dyDescent="0.2">
      <c r="C19" s="117" t="s">
        <v>1884</v>
      </c>
      <c r="D19" s="117"/>
      <c r="E19" s="117"/>
      <c r="F19" s="117"/>
    </row>
    <row r="20" spans="1:7" hidden="1" x14ac:dyDescent="0.2"/>
    <row r="22" spans="1:7" ht="15.75" customHeight="1" x14ac:dyDescent="0.2">
      <c r="A22" s="114" t="str">
        <f>IF(VLOOKUP(D9,numeroclub!A1:C1758,3,0)=1,"","SU CLUB EN CASO DE PARTICIPAR POR EQUIPOS DEBE PAGAR UNA FIANZA DE 150 EUROS")</f>
        <v/>
      </c>
      <c r="B22" s="114"/>
      <c r="C22" s="114"/>
      <c r="D22" s="114"/>
      <c r="E22" s="114"/>
      <c r="F22" s="114"/>
      <c r="G22" s="114"/>
    </row>
    <row r="23" spans="1:7" x14ac:dyDescent="0.2">
      <c r="A23" s="114"/>
      <c r="B23" s="114"/>
      <c r="C23" s="114"/>
      <c r="D23" s="114"/>
      <c r="E23" s="114"/>
      <c r="F23" s="114"/>
      <c r="G23" s="114"/>
    </row>
    <row r="24" spans="1:7" x14ac:dyDescent="0.2">
      <c r="A24" s="114"/>
      <c r="B24" s="114"/>
      <c r="C24" s="114"/>
      <c r="D24" s="114"/>
      <c r="E24" s="114"/>
      <c r="F24" s="114"/>
      <c r="G24" s="114"/>
    </row>
  </sheetData>
  <sheetProtection selectLockedCells="1"/>
  <mergeCells count="9">
    <mergeCell ref="A22:G24"/>
    <mergeCell ref="A17:G17"/>
    <mergeCell ref="C18:F18"/>
    <mergeCell ref="C19:F19"/>
    <mergeCell ref="A6:G6"/>
    <mergeCell ref="A7:G7"/>
    <mergeCell ref="A8:G8"/>
    <mergeCell ref="D9:F9"/>
    <mergeCell ref="A13:G14"/>
  </mergeCells>
  <hyperlinks>
    <hyperlink ref="C18:F18" r:id="rId1" display="Ver listado clubes"/>
  </hyperlinks>
  <printOptions horizontalCentered="1"/>
  <pageMargins left="0.31496062992125984" right="0.39370078740157483" top="0.31496062992125984" bottom="0.39370078740157483" header="0" footer="0.19685039370078741"/>
  <pageSetup paperSize="9" orientation="portrait" r:id="rId2"/>
  <headerFooter alignWithMargins="0">
    <oddFooter>&amp;L&amp;"Arial,Cursiva"&amp;8Inscripciones Cto. España&amp;C&amp;"Times New Roman,Normal"- DEPORTE OLÍMPICO -</oddFooter>
  </headerFooter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002060"/>
  </sheetPr>
  <dimension ref="A1:M26"/>
  <sheetViews>
    <sheetView showGridLines="0" zoomScaleNormal="100" zoomScaleSheetLayoutView="100" workbookViewId="0">
      <selection activeCell="A19" sqref="A19"/>
    </sheetView>
  </sheetViews>
  <sheetFormatPr baseColWidth="10" defaultColWidth="11.42578125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14" width="11.42578125" style="1" customWidth="1"/>
    <col min="15" max="23" width="0" style="1" hidden="1" customWidth="1"/>
    <col min="24" max="16384" width="11.42578125" style="1"/>
  </cols>
  <sheetData>
    <row r="1" spans="1:10" ht="7.5" customHeight="1" x14ac:dyDescent="0.2"/>
    <row r="2" spans="1:10" ht="18.75" customHeight="1" x14ac:dyDescent="0.25">
      <c r="A2" s="109" t="s">
        <v>5414</v>
      </c>
      <c r="B2" s="109"/>
      <c r="C2" s="109"/>
      <c r="D2" s="109"/>
      <c r="E2" s="109"/>
      <c r="F2" s="109"/>
    </row>
    <row r="3" spans="1:10" ht="18.75" customHeight="1" x14ac:dyDescent="0.25">
      <c r="A3" s="118" t="s">
        <v>1724</v>
      </c>
      <c r="B3" s="118"/>
      <c r="C3" s="118"/>
      <c r="D3" s="118"/>
      <c r="E3" s="118"/>
      <c r="F3" s="118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29"/>
      <c r="F4" s="130"/>
      <c r="G4" s="63" t="s">
        <v>1737</v>
      </c>
    </row>
    <row r="5" spans="1:10" ht="6" customHeight="1" x14ac:dyDescent="0.2">
      <c r="D5" s="25"/>
      <c r="E5" s="9"/>
      <c r="F5" s="9"/>
    </row>
    <row r="6" spans="1:10" ht="13.5" thickBot="1" x14ac:dyDescent="0.25"/>
    <row r="7" spans="1:10" ht="18" customHeight="1" x14ac:dyDescent="0.2">
      <c r="B7" s="132" t="s">
        <v>24</v>
      </c>
      <c r="C7" s="133"/>
      <c r="D7" s="134" t="s">
        <v>2276</v>
      </c>
      <c r="E7" s="135"/>
      <c r="F7" s="136"/>
    </row>
    <row r="8" spans="1:10" ht="13.5" thickBot="1" x14ac:dyDescent="0.25">
      <c r="B8" s="27" t="s">
        <v>21</v>
      </c>
      <c r="C8" s="28" t="s">
        <v>9</v>
      </c>
      <c r="D8" s="29" t="s">
        <v>7</v>
      </c>
      <c r="E8" s="30" t="s">
        <v>8</v>
      </c>
      <c r="F8" s="34" t="s">
        <v>6</v>
      </c>
    </row>
    <row r="9" spans="1:10" ht="16.5" customHeight="1" x14ac:dyDescent="0.2">
      <c r="A9" s="55" t="str">
        <f>IF(D9="","",1)</f>
        <v/>
      </c>
      <c r="B9" s="74" t="s">
        <v>16</v>
      </c>
      <c r="C9" s="51"/>
      <c r="D9" s="17" t="str">
        <f>IF(ISBLANK(C9),"",VLOOKUP(C9,licencias!$A$1:$D$18000,3,0))</f>
        <v/>
      </c>
      <c r="E9" s="75" t="str">
        <f>IF(ISBLANK(C9),"",VLOOKUP(C9,licencias!$A$1:$D$18000,4,0))</f>
        <v/>
      </c>
      <c r="F9" s="76" t="str">
        <f>IF(ISBLANK(C9),"",VLOOKUP(C9,licencias!$A$1:$D$18000,2,0))</f>
        <v/>
      </c>
      <c r="G9" s="1" t="str">
        <f>$G$4</f>
        <v>E50M</v>
      </c>
      <c r="H9" s="1" t="str">
        <f>CLUB!$D$9</f>
        <v>_</v>
      </c>
      <c r="J9" s="1">
        <f>MAX(A9:A25)</f>
        <v>0</v>
      </c>
    </row>
    <row r="10" spans="1:10" ht="16.5" customHeight="1" x14ac:dyDescent="0.2">
      <c r="A10" s="12" t="str">
        <f t="shared" ref="A10:A15" si="0">A9</f>
        <v/>
      </c>
      <c r="B10" s="77" t="s">
        <v>17</v>
      </c>
      <c r="C10" s="48"/>
      <c r="D10" s="17" t="str">
        <f>IF(ISBLANK(C10),"",VLOOKUP(C10,licencias!$A$1:$D$18000,3,0))</f>
        <v/>
      </c>
      <c r="E10" s="56" t="str">
        <f>IF(ISBLANK(C10),"",VLOOKUP(C10,licencias!$A$1:$D$18000,4,0))</f>
        <v/>
      </c>
      <c r="F10" s="78" t="str">
        <f>IF(ISBLANK(C10),"",VLOOKUP(C10,licencias!$A$1:$D$18000,2,0))</f>
        <v/>
      </c>
      <c r="G10" s="1" t="str">
        <f t="shared" ref="G10:G25" si="1">$G$4</f>
        <v>E50M</v>
      </c>
      <c r="H10" s="1" t="str">
        <f>CLUB!$D$9</f>
        <v>_</v>
      </c>
    </row>
    <row r="11" spans="1:10" ht="16.5" customHeight="1" x14ac:dyDescent="0.2">
      <c r="A11" s="12" t="str">
        <f t="shared" si="0"/>
        <v/>
      </c>
      <c r="B11" s="77" t="s">
        <v>18</v>
      </c>
      <c r="C11" s="48"/>
      <c r="D11" s="17" t="str">
        <f>IF(ISBLANK(C11),"",VLOOKUP(C11,licencias!$A$1:$D$18000,3,0))</f>
        <v/>
      </c>
      <c r="E11" s="56" t="str">
        <f>IF(ISBLANK(C11),"",VLOOKUP(C11,licencias!$A$1:$D$18000,4,0))</f>
        <v/>
      </c>
      <c r="F11" s="78" t="str">
        <f>IF(ISBLANK(C11),"",VLOOKUP(C11,licencias!$A$1:$D$18000,2,0))</f>
        <v/>
      </c>
      <c r="G11" s="1" t="str">
        <f t="shared" si="1"/>
        <v>E50M</v>
      </c>
      <c r="H11" s="1" t="str">
        <f>CLUB!$D$9</f>
        <v>_</v>
      </c>
    </row>
    <row r="12" spans="1:10" ht="16.5" customHeight="1" x14ac:dyDescent="0.2">
      <c r="A12" s="12" t="str">
        <f t="shared" si="0"/>
        <v/>
      </c>
      <c r="B12" s="77" t="s">
        <v>19</v>
      </c>
      <c r="C12" s="48"/>
      <c r="D12" s="17" t="str">
        <f>IF(ISBLANK(C12),"",VLOOKUP(C12,licencias!$A$1:$D$18000,3,0))</f>
        <v/>
      </c>
      <c r="E12" s="56" t="str">
        <f>IF(ISBLANK(C12),"",VLOOKUP(C12,licencias!$A$1:$D$18000,4,0))</f>
        <v/>
      </c>
      <c r="F12" s="78" t="str">
        <f>IF(ISBLANK(C12),"",VLOOKUP(C12,licencias!$A$1:$D$18000,2,0))</f>
        <v/>
      </c>
      <c r="G12" s="1" t="str">
        <f t="shared" si="1"/>
        <v>E50M</v>
      </c>
      <c r="H12" s="1" t="str">
        <f>CLUB!$D$9</f>
        <v>_</v>
      </c>
    </row>
    <row r="13" spans="1:10" ht="16.5" customHeight="1" thickBot="1" x14ac:dyDescent="0.25">
      <c r="A13" s="46" t="str">
        <f t="shared" si="0"/>
        <v/>
      </c>
      <c r="B13" s="79" t="s">
        <v>20</v>
      </c>
      <c r="C13" s="52"/>
      <c r="D13" s="47" t="str">
        <f>IF(ISBLANK(C13),"",VLOOKUP(C13,licencias!$A$1:$D$18000,3,0))</f>
        <v/>
      </c>
      <c r="E13" s="80" t="str">
        <f>IF(ISBLANK(C13),"",VLOOKUP(C13,licencias!$A$1:$D$18000,4,0))</f>
        <v/>
      </c>
      <c r="F13" s="81" t="str">
        <f>IF(ISBLANK(C13),"",VLOOKUP(C13,licencias!$A$1:$D$18000,2,0))</f>
        <v/>
      </c>
      <c r="G13" s="1" t="str">
        <f t="shared" si="1"/>
        <v>E50M</v>
      </c>
      <c r="H13" s="1" t="str">
        <f>CLUB!$D$9</f>
        <v>_</v>
      </c>
    </row>
    <row r="14" spans="1:10" ht="16.5" customHeight="1" x14ac:dyDescent="0.2">
      <c r="A14" s="11" t="str">
        <f t="shared" si="0"/>
        <v/>
      </c>
      <c r="B14" s="74" t="s">
        <v>22</v>
      </c>
      <c r="C14" s="51"/>
      <c r="D14" s="15" t="str">
        <f>IF(ISBLANK(C14),"",VLOOKUP(C14,licencias!$A$1:$D$18000,3,0))</f>
        <v/>
      </c>
      <c r="E14" s="75" t="str">
        <f>IF(ISBLANK(C14),"",VLOOKUP(C14,licencias!$A$1:$D$18000,4,0))</f>
        <v/>
      </c>
      <c r="F14" s="76" t="str">
        <f>IF(ISBLANK(C14),"",VLOOKUP(C14,licencias!$A$1:$D$18000,2,0))</f>
        <v/>
      </c>
      <c r="G14" s="1" t="str">
        <f t="shared" si="1"/>
        <v>E50M</v>
      </c>
      <c r="H14" s="1" t="str">
        <f>CLUB!$D$9</f>
        <v>_</v>
      </c>
    </row>
    <row r="15" spans="1:10" ht="16.5" customHeight="1" thickBot="1" x14ac:dyDescent="0.25">
      <c r="A15" s="13" t="str">
        <f t="shared" si="0"/>
        <v/>
      </c>
      <c r="B15" s="82" t="s">
        <v>23</v>
      </c>
      <c r="C15" s="53"/>
      <c r="D15" s="19" t="str">
        <f>IF(ISBLANK(C15),"",VLOOKUP(C15,licencias!$A$1:$D$18000,3,0))</f>
        <v/>
      </c>
      <c r="E15" s="83" t="str">
        <f>IF(ISBLANK(C15),"",VLOOKUP(C15,licencias!$A$1:$D$18000,4,0))</f>
        <v/>
      </c>
      <c r="F15" s="84" t="str">
        <f>IF(ISBLANK(C15),"",VLOOKUP(C15,licencias!$A$1:$D$18000,2,0))</f>
        <v/>
      </c>
      <c r="G15" s="1" t="str">
        <f t="shared" si="1"/>
        <v>E50M</v>
      </c>
      <c r="H15" s="1" t="str">
        <f>CLUB!$D$9</f>
        <v>_</v>
      </c>
    </row>
    <row r="16" spans="1:10" ht="16.5" customHeight="1" thickBot="1" x14ac:dyDescent="0.25">
      <c r="G16" s="1" t="str">
        <f t="shared" si="1"/>
        <v>E50M</v>
      </c>
      <c r="H16" s="1" t="str">
        <f>CLUB!$D$9</f>
        <v>_</v>
      </c>
    </row>
    <row r="17" spans="1:8" ht="16.5" customHeight="1" x14ac:dyDescent="0.2">
      <c r="B17" s="132" t="s">
        <v>24</v>
      </c>
      <c r="C17" s="133"/>
      <c r="D17" s="134" t="s">
        <v>2277</v>
      </c>
      <c r="E17" s="135"/>
      <c r="F17" s="136"/>
      <c r="G17" s="1" t="str">
        <f t="shared" si="1"/>
        <v>E50M</v>
      </c>
      <c r="H17" s="1" t="str">
        <f>CLUB!$D$9</f>
        <v>_</v>
      </c>
    </row>
    <row r="18" spans="1:8" ht="13.5" thickBot="1" x14ac:dyDescent="0.25">
      <c r="B18" s="27" t="s">
        <v>21</v>
      </c>
      <c r="C18" s="28" t="s">
        <v>9</v>
      </c>
      <c r="D18" s="29" t="s">
        <v>7</v>
      </c>
      <c r="E18" s="30" t="s">
        <v>8</v>
      </c>
      <c r="F18" s="34" t="s">
        <v>6</v>
      </c>
      <c r="G18" s="1" t="str">
        <f t="shared" si="1"/>
        <v>E50M</v>
      </c>
      <c r="H18" s="1" t="str">
        <f>CLUB!$D$9</f>
        <v>_</v>
      </c>
    </row>
    <row r="19" spans="1:8" ht="16.5" customHeight="1" x14ac:dyDescent="0.2">
      <c r="A19" s="55" t="str">
        <f>IF(D19="","",2)</f>
        <v/>
      </c>
      <c r="B19" s="74" t="s">
        <v>16</v>
      </c>
      <c r="C19" s="51"/>
      <c r="D19" s="17" t="str">
        <f>IF(ISBLANK(C19),"",VLOOKUP(C19,licencias!$A$1:$D$18000,3,0))</f>
        <v/>
      </c>
      <c r="E19" s="75" t="str">
        <f>IF(ISBLANK(C19),"",VLOOKUP(C19,licencias!$A$1:$D$18000,4,0))</f>
        <v/>
      </c>
      <c r="F19" s="76" t="str">
        <f>IF(ISBLANK(C19),"",VLOOKUP(C19,licencias!$A$1:$D$18000,2,0))</f>
        <v/>
      </c>
      <c r="G19" s="1" t="str">
        <f t="shared" si="1"/>
        <v>E50M</v>
      </c>
      <c r="H19" s="1" t="str">
        <f>CLUB!$D$9</f>
        <v>_</v>
      </c>
    </row>
    <row r="20" spans="1:8" ht="15.75" customHeight="1" x14ac:dyDescent="0.2">
      <c r="A20" s="12" t="str">
        <f t="shared" ref="A20:A25" si="2">A19</f>
        <v/>
      </c>
      <c r="B20" s="77" t="s">
        <v>17</v>
      </c>
      <c r="C20" s="48"/>
      <c r="D20" s="17" t="str">
        <f>IF(ISBLANK(C20),"",VLOOKUP(C20,licencias!$A$1:$D$18000,3,0))</f>
        <v/>
      </c>
      <c r="E20" s="56" t="str">
        <f>IF(ISBLANK(C20),"",VLOOKUP(C20,licencias!$A$1:$D$18000,4,0))</f>
        <v/>
      </c>
      <c r="F20" s="78" t="str">
        <f>IF(ISBLANK(C20),"",VLOOKUP(C20,licencias!$A$1:$D$18000,2,0))</f>
        <v/>
      </c>
      <c r="G20" s="1" t="str">
        <f t="shared" si="1"/>
        <v>E50M</v>
      </c>
      <c r="H20" s="1" t="str">
        <f>CLUB!$D$9</f>
        <v>_</v>
      </c>
    </row>
    <row r="21" spans="1:8" ht="15.75" customHeight="1" x14ac:dyDescent="0.2">
      <c r="A21" s="12" t="str">
        <f t="shared" si="2"/>
        <v/>
      </c>
      <c r="B21" s="77" t="s">
        <v>18</v>
      </c>
      <c r="C21" s="48"/>
      <c r="D21" s="17" t="str">
        <f>IF(ISBLANK(C21),"",VLOOKUP(C21,licencias!$A$1:$D$18000,3,0))</f>
        <v/>
      </c>
      <c r="E21" s="56" t="str">
        <f>IF(ISBLANK(C21),"",VLOOKUP(C21,licencias!$A$1:$D$18000,4,0))</f>
        <v/>
      </c>
      <c r="F21" s="78" t="str">
        <f>IF(ISBLANK(C21),"",VLOOKUP(C21,licencias!$A$1:$D$18000,2,0))</f>
        <v/>
      </c>
      <c r="G21" s="1" t="str">
        <f t="shared" si="1"/>
        <v>E50M</v>
      </c>
      <c r="H21" s="1" t="str">
        <f>CLUB!$D$9</f>
        <v>_</v>
      </c>
    </row>
    <row r="22" spans="1:8" ht="15.75" customHeight="1" x14ac:dyDescent="0.2">
      <c r="A22" s="12" t="str">
        <f t="shared" si="2"/>
        <v/>
      </c>
      <c r="B22" s="77" t="s">
        <v>19</v>
      </c>
      <c r="C22" s="48"/>
      <c r="D22" s="17" t="str">
        <f>IF(ISBLANK(C22),"",VLOOKUP(C22,licencias!$A$1:$D$18000,3,0))</f>
        <v/>
      </c>
      <c r="E22" s="56" t="str">
        <f>IF(ISBLANK(C22),"",VLOOKUP(C22,licencias!$A$1:$D$18000,4,0))</f>
        <v/>
      </c>
      <c r="F22" s="78" t="str">
        <f>IF(ISBLANK(C22),"",VLOOKUP(C22,licencias!$A$1:$D$18000,2,0))</f>
        <v/>
      </c>
      <c r="G22" s="1" t="str">
        <f t="shared" si="1"/>
        <v>E50M</v>
      </c>
      <c r="H22" s="1" t="str">
        <f>CLUB!$D$9</f>
        <v>_</v>
      </c>
    </row>
    <row r="23" spans="1:8" ht="15.75" customHeight="1" thickBot="1" x14ac:dyDescent="0.25">
      <c r="A23" s="46" t="str">
        <f t="shared" si="2"/>
        <v/>
      </c>
      <c r="B23" s="79" t="s">
        <v>20</v>
      </c>
      <c r="C23" s="52"/>
      <c r="D23" s="47" t="str">
        <f>IF(ISBLANK(C23),"",VLOOKUP(C23,licencias!$A$1:$D$18000,3,0))</f>
        <v/>
      </c>
      <c r="E23" s="80" t="str">
        <f>IF(ISBLANK(C23),"",VLOOKUP(C23,licencias!$A$1:$D$18000,4,0))</f>
        <v/>
      </c>
      <c r="F23" s="81" t="str">
        <f>IF(ISBLANK(C23),"",VLOOKUP(C23,licencias!$A$1:$D$18000,2,0))</f>
        <v/>
      </c>
      <c r="G23" s="1" t="str">
        <f t="shared" si="1"/>
        <v>E50M</v>
      </c>
      <c r="H23" s="1" t="str">
        <f>CLUB!$D$9</f>
        <v>_</v>
      </c>
    </row>
    <row r="24" spans="1:8" ht="15.75" customHeight="1" x14ac:dyDescent="0.2">
      <c r="A24" s="11" t="str">
        <f t="shared" si="2"/>
        <v/>
      </c>
      <c r="B24" s="74" t="s">
        <v>22</v>
      </c>
      <c r="C24" s="51"/>
      <c r="D24" s="15" t="str">
        <f>IF(ISBLANK(C24),"",VLOOKUP(C24,licencias!$A$1:$D$18000,3,0))</f>
        <v/>
      </c>
      <c r="E24" s="75" t="str">
        <f>IF(ISBLANK(C24),"",VLOOKUP(C24,licencias!$A$1:$D$18000,4,0))</f>
        <v/>
      </c>
      <c r="F24" s="76" t="str">
        <f>IF(ISBLANK(C24),"",VLOOKUP(C24,licencias!$A$1:$D$18000,2,0))</f>
        <v/>
      </c>
      <c r="G24" s="1" t="str">
        <f t="shared" si="1"/>
        <v>E50M</v>
      </c>
      <c r="H24" s="1" t="str">
        <f>CLUB!$D$9</f>
        <v>_</v>
      </c>
    </row>
    <row r="25" spans="1:8" ht="15.75" customHeight="1" thickBot="1" x14ac:dyDescent="0.25">
      <c r="A25" s="13" t="str">
        <f t="shared" si="2"/>
        <v/>
      </c>
      <c r="B25" s="82" t="s">
        <v>23</v>
      </c>
      <c r="C25" s="53"/>
      <c r="D25" s="19" t="str">
        <f>IF(ISBLANK(C25),"",VLOOKUP(C25,licencias!$A$1:$D$18000,3,0))</f>
        <v/>
      </c>
      <c r="E25" s="83" t="str">
        <f>IF(ISBLANK(C25),"",VLOOKUP(C25,licencias!$A$1:$D$18000,4,0))</f>
        <v/>
      </c>
      <c r="F25" s="84" t="str">
        <f>IF(ISBLANK(C25),"",VLOOKUP(C25,licencias!$A$1:$D$18000,2,0))</f>
        <v/>
      </c>
      <c r="G25" s="1" t="str">
        <f t="shared" si="1"/>
        <v>E50M</v>
      </c>
      <c r="H25" s="1" t="str">
        <f>CLUB!$D$9</f>
        <v>_</v>
      </c>
    </row>
    <row r="26" spans="1:8" ht="16.5" customHeight="1" x14ac:dyDescent="0.2"/>
  </sheetData>
  <sheetProtection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19:C25 C9:C15">
    <cfRule type="cellIs" dxfId="13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España&amp;C&amp;"Times New Roman,Normal"- DEPORTE OLÍMPICO -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7030A0"/>
  </sheetPr>
  <dimension ref="A1:M24"/>
  <sheetViews>
    <sheetView showGridLines="0" zoomScaleNormal="100" zoomScaleSheetLayoutView="100" workbookViewId="0">
      <selection activeCell="C9" sqref="C9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09" t="s">
        <v>5414</v>
      </c>
      <c r="B2" s="109"/>
      <c r="C2" s="109"/>
      <c r="D2" s="109"/>
      <c r="E2" s="109"/>
    </row>
    <row r="3" spans="1:10" ht="18.75" customHeight="1" x14ac:dyDescent="0.25">
      <c r="A3" s="127" t="s">
        <v>1725</v>
      </c>
      <c r="B3" s="127"/>
      <c r="C3" s="127"/>
      <c r="D3" s="127"/>
      <c r="E3" s="127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30"/>
      <c r="F4" s="63" t="s">
        <v>1738</v>
      </c>
    </row>
    <row r="5" spans="1:10" ht="6" customHeight="1" x14ac:dyDescent="0.2">
      <c r="C5" s="25"/>
      <c r="D5" s="9"/>
      <c r="E5" s="9"/>
    </row>
    <row r="7" spans="1:10" ht="18" customHeight="1" x14ac:dyDescent="0.2">
      <c r="B7" s="4" t="s">
        <v>9</v>
      </c>
      <c r="C7" s="8" t="s">
        <v>7</v>
      </c>
      <c r="D7" s="5" t="s">
        <v>8</v>
      </c>
      <c r="E7" s="5" t="s">
        <v>6</v>
      </c>
    </row>
    <row r="8" spans="1:10" ht="7.5" customHeight="1" x14ac:dyDescent="0.2">
      <c r="B8" s="2"/>
      <c r="C8" s="3"/>
      <c r="D8" s="7"/>
      <c r="E8" s="7"/>
    </row>
    <row r="9" spans="1:10" ht="16.5" customHeight="1" x14ac:dyDescent="0.2">
      <c r="A9" s="55" t="str">
        <f>IF(C9="","",1)</f>
        <v/>
      </c>
      <c r="B9" s="48"/>
      <c r="C9" s="17"/>
      <c r="D9" s="56" t="str">
        <f>IF(ISBLANK(B9),"",VLOOKUP(B9,licencias!$A$1:$D$18000,4,0))</f>
        <v/>
      </c>
      <c r="E9" s="56" t="str">
        <f>IF(ISBLANK(B9),"",VLOOKUP(B9,licencias!$A$1:$D$18000,2,0))</f>
        <v/>
      </c>
      <c r="F9" s="63" t="str">
        <f t="shared" ref="F9:F24" si="0">$F$4</f>
        <v>I60M</v>
      </c>
      <c r="G9" s="1" t="str">
        <f>CLUB!$D$9</f>
        <v>_</v>
      </c>
      <c r="J9" s="1">
        <f>MAX(A9:A24)</f>
        <v>0</v>
      </c>
    </row>
    <row r="10" spans="1:10" ht="16.5" customHeight="1" x14ac:dyDescent="0.2">
      <c r="A10" s="55" t="str">
        <f>IF(C10="","",1+A9)</f>
        <v/>
      </c>
      <c r="B10" s="48"/>
      <c r="C10" s="17" t="str">
        <f>IF(ISBLANK(B10),"",VLOOKUP(B10,licencias!$A$1:$D$18000,3,0))</f>
        <v/>
      </c>
      <c r="D10" s="56" t="str">
        <f>IF(ISBLANK(B10),"",VLOOKUP(B10,licencias!$A$1:$D$18000,4,0))</f>
        <v/>
      </c>
      <c r="E10" s="56" t="str">
        <f>IF(ISBLANK(B10),"",VLOOKUP(B10,licencias!$A$1:$D$18000,2,0))</f>
        <v/>
      </c>
      <c r="F10" s="63" t="str">
        <f t="shared" si="0"/>
        <v>I60M</v>
      </c>
      <c r="G10" s="1" t="str">
        <f>CLUB!$D$9</f>
        <v>_</v>
      </c>
    </row>
    <row r="11" spans="1:10" ht="16.5" customHeight="1" x14ac:dyDescent="0.2">
      <c r="A11" s="55" t="str">
        <f t="shared" ref="A11:A24" si="1">IF(C11="","",1+A10)</f>
        <v/>
      </c>
      <c r="B11" s="48"/>
      <c r="C11" s="17" t="str">
        <f>IF(ISBLANK(B11),"",VLOOKUP(B11,licencias!$A$1:$D$18000,3,0))</f>
        <v/>
      </c>
      <c r="D11" s="56" t="str">
        <f>IF(ISBLANK(B11),"",VLOOKUP(B11,licencias!$A$1:$D$18000,4,0))</f>
        <v/>
      </c>
      <c r="E11" s="56" t="str">
        <f>IF(ISBLANK(B11),"",VLOOKUP(B11,licencias!$A$1:$D$18000,2,0))</f>
        <v/>
      </c>
      <c r="F11" s="63" t="str">
        <f t="shared" si="0"/>
        <v>I60M</v>
      </c>
      <c r="G11" s="1" t="str">
        <f>CLUB!$D$9</f>
        <v>_</v>
      </c>
    </row>
    <row r="12" spans="1:10" ht="16.5" customHeight="1" x14ac:dyDescent="0.2">
      <c r="A12" s="55" t="str">
        <f t="shared" si="1"/>
        <v/>
      </c>
      <c r="B12" s="48"/>
      <c r="C12" s="17" t="str">
        <f>IF(ISBLANK(B12),"",VLOOKUP(B12,licencias!$A$1:$D$18000,3,0))</f>
        <v/>
      </c>
      <c r="D12" s="56" t="str">
        <f>IF(ISBLANK(B12),"",VLOOKUP(B12,licencias!$A$1:$D$18000,4,0))</f>
        <v/>
      </c>
      <c r="E12" s="56" t="str">
        <f>IF(ISBLANK(B12),"",VLOOKUP(B12,licencias!$A$1:$D$18000,2,0))</f>
        <v/>
      </c>
      <c r="F12" s="63" t="str">
        <f t="shared" si="0"/>
        <v>I60M</v>
      </c>
      <c r="G12" s="1" t="str">
        <f>CLUB!$D$9</f>
        <v>_</v>
      </c>
    </row>
    <row r="13" spans="1:10" ht="16.5" customHeight="1" x14ac:dyDescent="0.2">
      <c r="A13" s="55" t="str">
        <f t="shared" si="1"/>
        <v/>
      </c>
      <c r="B13" s="48"/>
      <c r="C13" s="17" t="str">
        <f>IF(ISBLANK(B13),"",VLOOKUP(B13,licencias!$A$1:$D$18000,3,0))</f>
        <v/>
      </c>
      <c r="D13" s="56" t="str">
        <f>IF(ISBLANK(B13),"",VLOOKUP(B13,licencias!$A$1:$D$18000,4,0))</f>
        <v/>
      </c>
      <c r="E13" s="56" t="str">
        <f>IF(ISBLANK(B13),"",VLOOKUP(B13,licencias!$A$1:$D$18000,2,0))</f>
        <v/>
      </c>
      <c r="F13" s="63" t="str">
        <f t="shared" si="0"/>
        <v>I60M</v>
      </c>
      <c r="G13" s="1" t="str">
        <f>CLUB!$D$9</f>
        <v>_</v>
      </c>
    </row>
    <row r="14" spans="1:10" ht="16.5" customHeight="1" x14ac:dyDescent="0.2">
      <c r="A14" s="55" t="str">
        <f t="shared" si="1"/>
        <v/>
      </c>
      <c r="B14" s="48"/>
      <c r="C14" s="17" t="str">
        <f>IF(ISBLANK(B14),"",VLOOKUP(B14,licencias!$A$1:$D$18000,3,0))</f>
        <v/>
      </c>
      <c r="D14" s="56" t="str">
        <f>IF(ISBLANK(B14),"",VLOOKUP(B14,licencias!$A$1:$D$18000,4,0))</f>
        <v/>
      </c>
      <c r="E14" s="56" t="str">
        <f>IF(ISBLANK(B14),"",VLOOKUP(B14,licencias!$A$1:$D$18000,2,0))</f>
        <v/>
      </c>
      <c r="F14" s="63" t="str">
        <f t="shared" si="0"/>
        <v>I60M</v>
      </c>
      <c r="G14" s="1" t="str">
        <f>CLUB!$D$9</f>
        <v>_</v>
      </c>
    </row>
    <row r="15" spans="1:10" ht="16.5" customHeight="1" x14ac:dyDescent="0.2">
      <c r="A15" s="55" t="str">
        <f t="shared" si="1"/>
        <v/>
      </c>
      <c r="B15" s="48"/>
      <c r="C15" s="17" t="str">
        <f>IF(ISBLANK(B15),"",VLOOKUP(B15,licencias!$A$1:$D$18000,3,0))</f>
        <v/>
      </c>
      <c r="D15" s="56" t="str">
        <f>IF(ISBLANK(B15),"",VLOOKUP(B15,licencias!$A$1:$D$18000,4,0))</f>
        <v/>
      </c>
      <c r="E15" s="56" t="str">
        <f>IF(ISBLANK(B15),"",VLOOKUP(B15,licencias!$A$1:$D$18000,2,0))</f>
        <v/>
      </c>
      <c r="F15" s="63" t="str">
        <f t="shared" si="0"/>
        <v>I60M</v>
      </c>
      <c r="G15" s="1" t="str">
        <f>CLUB!$D$9</f>
        <v>_</v>
      </c>
    </row>
    <row r="16" spans="1:10" ht="16.5" customHeight="1" x14ac:dyDescent="0.2">
      <c r="A16" s="55" t="str">
        <f t="shared" si="1"/>
        <v/>
      </c>
      <c r="B16" s="48"/>
      <c r="C16" s="17" t="str">
        <f>IF(ISBLANK(B16),"",VLOOKUP(B16,licencias!$A$1:$D$18000,3,0))</f>
        <v/>
      </c>
      <c r="D16" s="56" t="str">
        <f>IF(ISBLANK(B16),"",VLOOKUP(B16,licencias!$A$1:$D$18000,4,0))</f>
        <v/>
      </c>
      <c r="E16" s="56" t="str">
        <f>IF(ISBLANK(B16),"",VLOOKUP(B16,licencias!$A$1:$D$18000,2,0))</f>
        <v/>
      </c>
      <c r="F16" s="63" t="str">
        <f t="shared" si="0"/>
        <v>I60M</v>
      </c>
      <c r="G16" s="1" t="str">
        <f>CLUB!$D$9</f>
        <v>_</v>
      </c>
    </row>
    <row r="17" spans="1:7" ht="16.5" customHeight="1" x14ac:dyDescent="0.2">
      <c r="A17" s="55" t="str">
        <f t="shared" si="1"/>
        <v/>
      </c>
      <c r="B17" s="48"/>
      <c r="C17" s="17" t="str">
        <f>IF(ISBLANK(B17),"",VLOOKUP(B17,licencias!$A$1:$D$18000,3,0))</f>
        <v/>
      </c>
      <c r="D17" s="56" t="str">
        <f>IF(ISBLANK(B17),"",VLOOKUP(B17,licencias!$A$1:$D$18000,4,0))</f>
        <v/>
      </c>
      <c r="E17" s="56" t="str">
        <f>IF(ISBLANK(B17),"",VLOOKUP(B17,licencias!$A$1:$D$18000,2,0))</f>
        <v/>
      </c>
      <c r="F17" s="63" t="str">
        <f t="shared" si="0"/>
        <v>I60M</v>
      </c>
      <c r="G17" s="1" t="str">
        <f>CLUB!$D$9</f>
        <v>_</v>
      </c>
    </row>
    <row r="18" spans="1:7" ht="16.5" customHeight="1" x14ac:dyDescent="0.2">
      <c r="A18" s="55" t="str">
        <f t="shared" si="1"/>
        <v/>
      </c>
      <c r="B18" s="48"/>
      <c r="C18" s="17" t="str">
        <f>IF(ISBLANK(B18),"",VLOOKUP(B18,licencias!$A$1:$D$18000,3,0))</f>
        <v/>
      </c>
      <c r="D18" s="56" t="str">
        <f>IF(ISBLANK(B18),"",VLOOKUP(B18,licencias!$A$1:$D$18000,4,0))</f>
        <v/>
      </c>
      <c r="E18" s="56" t="str">
        <f>IF(ISBLANK(B18),"",VLOOKUP(B18,licencias!$A$1:$D$18000,2,0))</f>
        <v/>
      </c>
      <c r="F18" s="63" t="str">
        <f t="shared" si="0"/>
        <v>I60M</v>
      </c>
      <c r="G18" s="1" t="str">
        <f>CLUB!$D$9</f>
        <v>_</v>
      </c>
    </row>
    <row r="19" spans="1:7" ht="16.5" customHeight="1" x14ac:dyDescent="0.2">
      <c r="A19" s="55" t="str">
        <f t="shared" si="1"/>
        <v/>
      </c>
      <c r="B19" s="48"/>
      <c r="C19" s="17" t="str">
        <f>IF(ISBLANK(B19),"",VLOOKUP(B19,licencias!$A$1:$D$18000,3,0))</f>
        <v/>
      </c>
      <c r="D19" s="56" t="str">
        <f>IF(ISBLANK(B19),"",VLOOKUP(B19,licencias!$A$1:$D$18000,4,0))</f>
        <v/>
      </c>
      <c r="E19" s="56" t="str">
        <f>IF(ISBLANK(B19),"",VLOOKUP(B19,licencias!$A$1:$D$18000,2,0))</f>
        <v/>
      </c>
      <c r="F19" s="63" t="str">
        <f t="shared" si="0"/>
        <v>I60M</v>
      </c>
      <c r="G19" s="1" t="str">
        <f>CLUB!$D$9</f>
        <v>_</v>
      </c>
    </row>
    <row r="20" spans="1:7" ht="15.75" customHeight="1" x14ac:dyDescent="0.2">
      <c r="A20" s="55" t="str">
        <f t="shared" si="1"/>
        <v/>
      </c>
      <c r="B20" s="48"/>
      <c r="C20" s="17" t="str">
        <f>IF(ISBLANK(B20),"",VLOOKUP(B20,licencias!$A$1:$D$18000,3,0))</f>
        <v/>
      </c>
      <c r="D20" s="56" t="str">
        <f>IF(ISBLANK(B20),"",VLOOKUP(B20,licencias!$A$1:$D$18000,4,0))</f>
        <v/>
      </c>
      <c r="E20" s="56" t="str">
        <f>IF(ISBLANK(B20),"",VLOOKUP(B20,licencias!$A$1:$D$18000,2,0))</f>
        <v/>
      </c>
      <c r="F20" s="63" t="str">
        <f t="shared" si="0"/>
        <v>I60M</v>
      </c>
      <c r="G20" s="1" t="str">
        <f>CLUB!$D$9</f>
        <v>_</v>
      </c>
    </row>
    <row r="21" spans="1:7" ht="15.75" customHeight="1" x14ac:dyDescent="0.2">
      <c r="A21" s="55" t="str">
        <f t="shared" si="1"/>
        <v/>
      </c>
      <c r="B21" s="48"/>
      <c r="C21" s="17" t="str">
        <f>IF(ISBLANK(B21),"",VLOOKUP(B21,licencias!$A$1:$D$18000,3,0))</f>
        <v/>
      </c>
      <c r="D21" s="56" t="str">
        <f>IF(ISBLANK(B21),"",VLOOKUP(B21,licencias!$A$1:$D$18000,4,0))</f>
        <v/>
      </c>
      <c r="E21" s="56" t="str">
        <f>IF(ISBLANK(B21),"",VLOOKUP(B21,licencias!$A$1:$D$18000,2,0))</f>
        <v/>
      </c>
      <c r="F21" s="63" t="str">
        <f t="shared" si="0"/>
        <v>I60M</v>
      </c>
      <c r="G21" s="1" t="str">
        <f>CLUB!$D$9</f>
        <v>_</v>
      </c>
    </row>
    <row r="22" spans="1:7" ht="15.75" customHeight="1" x14ac:dyDescent="0.2">
      <c r="A22" s="55" t="str">
        <f t="shared" si="1"/>
        <v/>
      </c>
      <c r="B22" s="48"/>
      <c r="C22" s="17" t="str">
        <f>IF(ISBLANK(B22),"",VLOOKUP(B22,licencias!$A$1:$D$18000,3,0))</f>
        <v/>
      </c>
      <c r="D22" s="56" t="str">
        <f>IF(ISBLANK(B22),"",VLOOKUP(B22,licencias!$A$1:$D$18000,4,0))</f>
        <v/>
      </c>
      <c r="E22" s="56" t="str">
        <f>IF(ISBLANK(B22),"",VLOOKUP(B22,licencias!$A$1:$D$18000,2,0))</f>
        <v/>
      </c>
      <c r="F22" s="63" t="str">
        <f t="shared" si="0"/>
        <v>I60M</v>
      </c>
      <c r="G22" s="1" t="str">
        <f>CLUB!$D$9</f>
        <v>_</v>
      </c>
    </row>
    <row r="23" spans="1:7" ht="15.75" customHeight="1" x14ac:dyDescent="0.2">
      <c r="A23" s="55" t="str">
        <f t="shared" si="1"/>
        <v/>
      </c>
      <c r="B23" s="48"/>
      <c r="C23" s="17" t="str">
        <f>IF(ISBLANK(B23),"",VLOOKUP(B23,licencias!$A$1:$D$18000,3,0))</f>
        <v/>
      </c>
      <c r="D23" s="56" t="str">
        <f>IF(ISBLANK(B23),"",VLOOKUP(B23,licencias!$A$1:$D$18000,4,0))</f>
        <v/>
      </c>
      <c r="E23" s="56" t="str">
        <f>IF(ISBLANK(B23),"",VLOOKUP(B23,licencias!$A$1:$D$18000,2,0))</f>
        <v/>
      </c>
      <c r="F23" s="63" t="str">
        <f t="shared" si="0"/>
        <v>I60M</v>
      </c>
      <c r="G23" s="1" t="str">
        <f>CLUB!$D$9</f>
        <v>_</v>
      </c>
    </row>
    <row r="24" spans="1:7" ht="15.75" customHeight="1" x14ac:dyDescent="0.2">
      <c r="A24" s="55" t="str">
        <f t="shared" si="1"/>
        <v/>
      </c>
      <c r="B24" s="48"/>
      <c r="C24" s="17" t="str">
        <f>IF(ISBLANK(B24),"",VLOOKUP(B24,licencias!$A$1:$D$18000,3,0))</f>
        <v/>
      </c>
      <c r="D24" s="56" t="str">
        <f>IF(ISBLANK(B24),"",VLOOKUP(B24,licencias!$A$1:$D$18000,4,0))</f>
        <v/>
      </c>
      <c r="E24" s="56" t="str">
        <f>IF(ISBLANK(B24),"",VLOOKUP(B24,licencias!$A$1:$D$18000,2,0))</f>
        <v/>
      </c>
      <c r="F24" s="63" t="str">
        <f t="shared" si="0"/>
        <v>I60M</v>
      </c>
      <c r="G24" s="1" t="str">
        <f>CLUB!$D$9</f>
        <v>_</v>
      </c>
    </row>
  </sheetData>
  <sheetProtection selectLockedCells="1"/>
  <mergeCells count="3">
    <mergeCell ref="A2:E2"/>
    <mergeCell ref="A3:E3"/>
    <mergeCell ref="A4:E4"/>
  </mergeCells>
  <conditionalFormatting sqref="B9:B24">
    <cfRule type="cellIs" dxfId="12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 Absoluto &amp;C&amp;"Times New Roman,Normal"- DEPORTE OLÍMPICO -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7030A0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09" t="s">
        <v>2278</v>
      </c>
      <c r="B2" s="109"/>
      <c r="C2" s="109"/>
      <c r="D2" s="109"/>
      <c r="E2" s="109"/>
    </row>
    <row r="3" spans="1:10" ht="18.75" customHeight="1" x14ac:dyDescent="0.25">
      <c r="A3" s="127" t="s">
        <v>1726</v>
      </c>
      <c r="B3" s="127"/>
      <c r="C3" s="127"/>
      <c r="D3" s="127"/>
      <c r="E3" s="127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30"/>
      <c r="F4" s="63" t="s">
        <v>1739</v>
      </c>
    </row>
    <row r="5" spans="1:10" ht="6" customHeight="1" x14ac:dyDescent="0.2">
      <c r="C5" s="25"/>
      <c r="D5" s="9"/>
      <c r="E5" s="9"/>
    </row>
    <row r="7" spans="1:10" ht="18" customHeight="1" x14ac:dyDescent="0.2">
      <c r="B7" s="4" t="s">
        <v>9</v>
      </c>
      <c r="C7" s="8" t="s">
        <v>7</v>
      </c>
      <c r="D7" s="5" t="s">
        <v>8</v>
      </c>
      <c r="E7" s="5" t="s">
        <v>6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64" t="str">
        <f>IF(OR(ISBLANK(B9),ISBLANK(B10)),"",1)</f>
        <v/>
      </c>
      <c r="B9" s="49"/>
      <c r="C9" s="65" t="str">
        <f>IF(ISBLANK(B9),"",VLOOKUP(B9,licencias!$A$1:$D$18000,3,0))</f>
        <v/>
      </c>
      <c r="D9" s="66" t="str">
        <f>IF(ISBLANK(B9),"",VLOOKUP(B9,licencias!$A$1:$D$18000,4,0))</f>
        <v/>
      </c>
      <c r="E9" s="66" t="str">
        <f>IF(ISBLANK(B9),"",VLOOKUP(B9,licencias!$A$1:$D$18000,2,0))</f>
        <v/>
      </c>
      <c r="F9" s="1" t="str">
        <f>$F$4</f>
        <v>D60M</v>
      </c>
      <c r="G9" s="1" t="str">
        <f>CLUB!$D$9</f>
        <v>_</v>
      </c>
      <c r="J9" s="1">
        <f>MAX(A9:A22)+MAX(A26:A31)*0.5</f>
        <v>0</v>
      </c>
    </row>
    <row r="10" spans="1:10" ht="16.5" customHeight="1" thickBot="1" x14ac:dyDescent="0.25">
      <c r="A10" s="67" t="str">
        <f>IF(OR(ISBLANK(B9),ISBLANK(B10)),"",1)</f>
        <v/>
      </c>
      <c r="B10" s="50"/>
      <c r="C10" s="68" t="str">
        <f>IF(ISBLANK(B10),"",VLOOKUP(B10,licencias!$A$1:$D$18000,3,0))</f>
        <v/>
      </c>
      <c r="D10" s="69" t="str">
        <f>IF(ISBLANK(B10),"",VLOOKUP(B10,licencias!$A$1:$D$18000,4,0))</f>
        <v/>
      </c>
      <c r="E10" s="69" t="str">
        <f>IF(ISBLANK(B10),"",VLOOKUP(B10,licencias!$A$1:$D$18000,2,0))</f>
        <v/>
      </c>
      <c r="F10" s="1" t="str">
        <f t="shared" ref="F10:F31" si="0">$F$4</f>
        <v>D60M</v>
      </c>
      <c r="G10" s="1" t="str">
        <f>CLUB!$D$9</f>
        <v>_</v>
      </c>
    </row>
    <row r="11" spans="1:10" ht="16.5" customHeight="1" x14ac:dyDescent="0.2">
      <c r="A11" s="64" t="str">
        <f>IF(OR(ISBLANK(B11),ISBLANK(B12)),"",2)</f>
        <v/>
      </c>
      <c r="B11" s="49"/>
      <c r="C11" s="65" t="str">
        <f>IF(ISBLANK(B11),"",VLOOKUP(B11,licencias!$A$1:$D$18000,3,0))</f>
        <v/>
      </c>
      <c r="D11" s="66" t="str">
        <f>IF(ISBLANK(B11),"",VLOOKUP(B11,licencias!$A$1:$D$18000,4,0))</f>
        <v/>
      </c>
      <c r="E11" s="66" t="str">
        <f>IF(ISBLANK(B11),"",VLOOKUP(B11,licencias!$A$1:$D$18000,2,0))</f>
        <v/>
      </c>
      <c r="F11" s="1" t="str">
        <f t="shared" si="0"/>
        <v>D60M</v>
      </c>
      <c r="G11" s="1" t="str">
        <f>CLUB!$D$9</f>
        <v>_</v>
      </c>
    </row>
    <row r="12" spans="1:10" ht="16.5" customHeight="1" thickBot="1" x14ac:dyDescent="0.25">
      <c r="A12" s="67" t="str">
        <f>IF(OR(ISBLANK(B11),ISBLANK(B12)),"",2)</f>
        <v/>
      </c>
      <c r="B12" s="50"/>
      <c r="C12" s="68" t="str">
        <f>IF(ISBLANK(B12),"",VLOOKUP(B12,licencias!$A$1:$D$18000,3,0))</f>
        <v/>
      </c>
      <c r="D12" s="69" t="str">
        <f>IF(ISBLANK(B12),"",VLOOKUP(B12,licencias!$A$1:$D$18000,4,0))</f>
        <v/>
      </c>
      <c r="E12" s="69" t="str">
        <f>IF(ISBLANK(B12),"",VLOOKUP(B12,licencias!$A$1:$D$18000,2,0))</f>
        <v/>
      </c>
      <c r="F12" s="1" t="str">
        <f t="shared" si="0"/>
        <v>D60M</v>
      </c>
      <c r="G12" s="1" t="str">
        <f>CLUB!$D$9</f>
        <v>_</v>
      </c>
    </row>
    <row r="13" spans="1:10" ht="16.5" customHeight="1" x14ac:dyDescent="0.2">
      <c r="A13" s="64" t="str">
        <f>IF(OR(ISBLANK(B13),ISBLANK(B14)),"",3)</f>
        <v/>
      </c>
      <c r="B13" s="49"/>
      <c r="C13" s="65" t="str">
        <f>IF(ISBLANK(B13),"",VLOOKUP(B13,licencias!$A$1:$D$18000,3,0))</f>
        <v/>
      </c>
      <c r="D13" s="66" t="str">
        <f>IF(ISBLANK(B13),"",VLOOKUP(B13,licencias!$A$1:$D$18000,4,0))</f>
        <v/>
      </c>
      <c r="E13" s="66" t="str">
        <f>IF(ISBLANK(B13),"",VLOOKUP(B13,licencias!$A$1:$D$18000,2,0))</f>
        <v/>
      </c>
      <c r="F13" s="1" t="str">
        <f t="shared" si="0"/>
        <v>D60M</v>
      </c>
      <c r="G13" s="1" t="str">
        <f>CLUB!$D$9</f>
        <v>_</v>
      </c>
    </row>
    <row r="14" spans="1:10" ht="16.5" customHeight="1" thickBot="1" x14ac:dyDescent="0.25">
      <c r="A14" s="67" t="str">
        <f>IF(OR(ISBLANK(B13),ISBLANK(B14)),"",3)</f>
        <v/>
      </c>
      <c r="B14" s="50"/>
      <c r="C14" s="68" t="str">
        <f>IF(ISBLANK(B14),"",VLOOKUP(B14,licencias!$A$1:$D$18000,3,0))</f>
        <v/>
      </c>
      <c r="D14" s="69" t="str">
        <f>IF(ISBLANK(B14),"",VLOOKUP(B14,licencias!$A$1:$D$18000,4,0))</f>
        <v/>
      </c>
      <c r="E14" s="69" t="str">
        <f>IF(ISBLANK(B14),"",VLOOKUP(B14,licencias!$A$1:$D$18000,2,0))</f>
        <v/>
      </c>
      <c r="F14" s="1" t="str">
        <f t="shared" si="0"/>
        <v>D60M</v>
      </c>
      <c r="G14" s="1" t="str">
        <f>CLUB!$D$9</f>
        <v>_</v>
      </c>
    </row>
    <row r="15" spans="1:10" ht="16.5" customHeight="1" x14ac:dyDescent="0.2">
      <c r="A15" s="64" t="str">
        <f>IF(OR(ISBLANK(B15),ISBLANK(B16)),"",4)</f>
        <v/>
      </c>
      <c r="B15" s="49"/>
      <c r="C15" s="65" t="str">
        <f>IF(ISBLANK(B15),"",VLOOKUP(B15,licencias!$A$1:$D$18000,3,0))</f>
        <v/>
      </c>
      <c r="D15" s="66" t="str">
        <f>IF(ISBLANK(B15),"",VLOOKUP(B15,licencias!$A$1:$D$18000,4,0))</f>
        <v/>
      </c>
      <c r="E15" s="66" t="str">
        <f>IF(ISBLANK(B15),"",VLOOKUP(B15,licencias!$A$1:$D$18000,2,0))</f>
        <v/>
      </c>
      <c r="F15" s="1" t="str">
        <f t="shared" si="0"/>
        <v>D60M</v>
      </c>
      <c r="G15" s="1" t="str">
        <f>CLUB!$D$9</f>
        <v>_</v>
      </c>
    </row>
    <row r="16" spans="1:10" ht="16.5" customHeight="1" thickBot="1" x14ac:dyDescent="0.25">
      <c r="A16" s="67" t="str">
        <f>IF(OR(ISBLANK(B15),ISBLANK(B16)),"",4)</f>
        <v/>
      </c>
      <c r="B16" s="50"/>
      <c r="C16" s="68" t="str">
        <f>IF(ISBLANK(B16),"",VLOOKUP(B16,licencias!$A$1:$D$18000,3,0))</f>
        <v/>
      </c>
      <c r="D16" s="69" t="str">
        <f>IF(ISBLANK(B16),"",VLOOKUP(B16,licencias!$A$1:$D$18000,4,0))</f>
        <v/>
      </c>
      <c r="E16" s="69" t="str">
        <f>IF(ISBLANK(B16),"",VLOOKUP(B16,licencias!$A$1:$D$18000,2,0))</f>
        <v/>
      </c>
      <c r="F16" s="1" t="str">
        <f t="shared" si="0"/>
        <v>D60M</v>
      </c>
      <c r="G16" s="1" t="str">
        <f>CLUB!$D$9</f>
        <v>_</v>
      </c>
    </row>
    <row r="17" spans="1:7" ht="16.5" customHeight="1" x14ac:dyDescent="0.2">
      <c r="A17" s="64" t="str">
        <f>IF(OR(ISBLANK(B17),ISBLANK(B18)),"",5)</f>
        <v/>
      </c>
      <c r="B17" s="49"/>
      <c r="C17" s="65" t="str">
        <f>IF(ISBLANK(B17),"",VLOOKUP(B17,licencias!$A$1:$D$18000,3,0))</f>
        <v/>
      </c>
      <c r="D17" s="66" t="str">
        <f>IF(ISBLANK(B17),"",VLOOKUP(B17,licencias!$A$1:$D$18000,4,0))</f>
        <v/>
      </c>
      <c r="E17" s="66" t="str">
        <f>IF(ISBLANK(B17),"",VLOOKUP(B17,licencias!$A$1:$D$18000,2,0))</f>
        <v/>
      </c>
      <c r="F17" s="1" t="str">
        <f t="shared" si="0"/>
        <v>D60M</v>
      </c>
      <c r="G17" s="1" t="str">
        <f>CLUB!$D$9</f>
        <v>_</v>
      </c>
    </row>
    <row r="18" spans="1:7" ht="16.5" customHeight="1" thickBot="1" x14ac:dyDescent="0.25">
      <c r="A18" s="67" t="str">
        <f>IF(OR(ISBLANK(B17),ISBLANK(B18)),"",5)</f>
        <v/>
      </c>
      <c r="B18" s="50"/>
      <c r="C18" s="68" t="str">
        <f>IF(ISBLANK(B18),"",VLOOKUP(B18,licencias!$A$1:$D$18000,3,0))</f>
        <v/>
      </c>
      <c r="D18" s="69" t="str">
        <f>IF(ISBLANK(B18),"",VLOOKUP(B18,licencias!$A$1:$D$18000,4,0))</f>
        <v/>
      </c>
      <c r="E18" s="69" t="str">
        <f>IF(ISBLANK(B18),"",VLOOKUP(B18,licencias!$A$1:$D$18000,2,0))</f>
        <v/>
      </c>
      <c r="F18" s="1" t="str">
        <f t="shared" si="0"/>
        <v>D60M</v>
      </c>
      <c r="G18" s="1" t="str">
        <f>CLUB!$D$9</f>
        <v>_</v>
      </c>
    </row>
    <row r="19" spans="1:7" ht="16.5" customHeight="1" x14ac:dyDescent="0.2">
      <c r="A19" s="64" t="str">
        <f>IF(OR(ISBLANK(B19),ISBLANK(B20)),"",6)</f>
        <v/>
      </c>
      <c r="B19" s="49"/>
      <c r="C19" s="65" t="str">
        <f>IF(ISBLANK(B19),"",VLOOKUP(B19,licencias!$A$1:$D$18000,3,0))</f>
        <v/>
      </c>
      <c r="D19" s="66" t="str">
        <f>IF(ISBLANK(B19),"",VLOOKUP(B19,licencias!$A$1:$D$18000,4,0))</f>
        <v/>
      </c>
      <c r="E19" s="66" t="str">
        <f>IF(ISBLANK(B19),"",VLOOKUP(B19,licencias!$A$1:$D$18000,2,0))</f>
        <v/>
      </c>
      <c r="F19" s="1" t="str">
        <f t="shared" si="0"/>
        <v>D60M</v>
      </c>
      <c r="G19" s="1" t="str">
        <f>CLUB!$D$9</f>
        <v>_</v>
      </c>
    </row>
    <row r="20" spans="1:7" ht="15.75" customHeight="1" thickBot="1" x14ac:dyDescent="0.25">
      <c r="A20" s="67" t="str">
        <f>IF(OR(ISBLANK(B19),ISBLANK(B20)),"",6)</f>
        <v/>
      </c>
      <c r="B20" s="50"/>
      <c r="C20" s="70" t="str">
        <f>IF(ISBLANK(B20),"",VLOOKUP(B20,licencias!$A$1:$D$18000,3,0))</f>
        <v/>
      </c>
      <c r="D20" s="69" t="str">
        <f>IF(ISBLANK(B20),"",VLOOKUP(B20,licencias!$A$1:$D$18000,4,0))</f>
        <v/>
      </c>
      <c r="E20" s="71" t="str">
        <f>IF(ISBLANK(B20),"",VLOOKUP(B20,licencias!$A$1:$D$18000,2,0))</f>
        <v/>
      </c>
      <c r="F20" s="1" t="str">
        <f t="shared" si="0"/>
        <v>D60M</v>
      </c>
      <c r="G20" s="1" t="str">
        <f>CLUB!$D$9</f>
        <v>_</v>
      </c>
    </row>
    <row r="21" spans="1:7" ht="15.75" customHeight="1" x14ac:dyDescent="0.2">
      <c r="A21" s="64" t="str">
        <f>IF(OR(ISBLANK(B21),ISBLANK(B22)),"",7)</f>
        <v/>
      </c>
      <c r="B21" s="49"/>
      <c r="C21" s="65" t="str">
        <f>IF(ISBLANK(B21),"",VLOOKUP(B21,licencias!$A$1:$D$18000,3,0))</f>
        <v/>
      </c>
      <c r="D21" s="66" t="str">
        <f>IF(ISBLANK(B21),"",VLOOKUP(B21,licencias!$A$1:$D$18000,4,0))</f>
        <v/>
      </c>
      <c r="E21" s="66" t="str">
        <f>IF(ISBLANK(B21),"",VLOOKUP(B21,licencias!$A$1:$D$18000,2,0))</f>
        <v/>
      </c>
      <c r="F21" s="1" t="str">
        <f t="shared" si="0"/>
        <v>D60M</v>
      </c>
      <c r="G21" s="1" t="str">
        <f>CLUB!$D$9</f>
        <v>_</v>
      </c>
    </row>
    <row r="22" spans="1:7" ht="15.75" customHeight="1" thickBot="1" x14ac:dyDescent="0.25">
      <c r="A22" s="67" t="str">
        <f>IF(OR(ISBLANK(B21),ISBLANK(B22)),"",7)</f>
        <v/>
      </c>
      <c r="B22" s="50"/>
      <c r="C22" s="70" t="str">
        <f>IF(ISBLANK(B22),"",VLOOKUP(B22,licencias!$A$1:$D$18000,3,0))</f>
        <v/>
      </c>
      <c r="D22" s="71" t="str">
        <f>IF(ISBLANK(B22),"",VLOOKUP(B22,licencias!$A$1:$D$18000,4,0))</f>
        <v/>
      </c>
      <c r="E22" s="71" t="str">
        <f>IF(ISBLANK(B22),"",VLOOKUP(B22,licencias!$A$1:$D$18000,2,0))</f>
        <v/>
      </c>
      <c r="F22" s="1" t="str">
        <f t="shared" si="0"/>
        <v>D60M</v>
      </c>
      <c r="G22" s="1" t="str">
        <f>CLUB!$D$9</f>
        <v>_</v>
      </c>
    </row>
    <row r="23" spans="1:7" ht="15.75" customHeight="1" x14ac:dyDescent="0.2">
      <c r="A23" s="72"/>
      <c r="B23" s="2"/>
      <c r="C23" s="73"/>
      <c r="D23" s="73"/>
      <c r="E23" s="73"/>
      <c r="F23" s="1" t="str">
        <f t="shared" si="0"/>
        <v>D60M</v>
      </c>
      <c r="G23" s="1" t="str">
        <f>CLUB!$D$9</f>
        <v>_</v>
      </c>
    </row>
    <row r="24" spans="1:7" ht="15.75" customHeight="1" x14ac:dyDescent="0.2">
      <c r="A24" s="131" t="s">
        <v>1566</v>
      </c>
      <c r="B24" s="131"/>
      <c r="C24" s="131"/>
      <c r="D24" s="131"/>
      <c r="E24" s="131"/>
      <c r="F24" s="1" t="str">
        <f t="shared" si="0"/>
        <v>D60M</v>
      </c>
      <c r="G24" s="1" t="str">
        <f>CLUB!$D$9</f>
        <v>_</v>
      </c>
    </row>
    <row r="25" spans="1:7" ht="18" customHeight="1" thickBot="1" x14ac:dyDescent="0.25">
      <c r="B25" s="4" t="s">
        <v>9</v>
      </c>
      <c r="C25" s="8" t="s">
        <v>7</v>
      </c>
      <c r="D25" s="5" t="s">
        <v>8</v>
      </c>
      <c r="E25" s="5" t="s">
        <v>6</v>
      </c>
      <c r="F25" s="1" t="str">
        <f t="shared" si="0"/>
        <v>D60M</v>
      </c>
      <c r="G25" s="1" t="str">
        <f>CLUB!$D$9</f>
        <v>_</v>
      </c>
    </row>
    <row r="26" spans="1:7" ht="15.75" customHeight="1" x14ac:dyDescent="0.2">
      <c r="A26" s="64" t="str">
        <f>IF(OR(ISBLANK(B26),ISBLANK(B27)),"",1)</f>
        <v/>
      </c>
      <c r="B26" s="49"/>
      <c r="C26" s="65" t="str">
        <f>IF(ISBLANK(B26),"",VLOOKUP(B26,licencias!$A$1:$D$18000,3,0))</f>
        <v/>
      </c>
      <c r="D26" s="66" t="str">
        <f>IF(ISBLANK(B26),"",VLOOKUP(B26,licencias!$A$1:$D$18000,4,0))</f>
        <v/>
      </c>
      <c r="E26" s="66" t="str">
        <f>IF(ISBLANK(B26),"",VLOOKUP(B26,licencias!$A$1:$D$18000,2,0))</f>
        <v/>
      </c>
      <c r="F26" s="1" t="str">
        <f t="shared" si="0"/>
        <v>D60M</v>
      </c>
      <c r="G26" s="1" t="str">
        <f>CLUB!$D$9</f>
        <v>_</v>
      </c>
    </row>
    <row r="27" spans="1:7" ht="15.75" customHeight="1" thickBot="1" x14ac:dyDescent="0.25">
      <c r="A27" s="67" t="str">
        <f>IF(OR(ISBLANK(B26),ISBLANK(B27)),"",1)</f>
        <v/>
      </c>
      <c r="B27" s="50"/>
      <c r="C27" s="68" t="str">
        <f>IF(ISBLANK(B27),"",VLOOKUP(B27,licencias!$A$1:$D$18000,3,0))</f>
        <v/>
      </c>
      <c r="D27" s="69" t="str">
        <f>IF(ISBLANK(B27),"",VLOOKUP(B27,licencias!$A$1:$D$18000,4,0))</f>
        <v/>
      </c>
      <c r="E27" s="69" t="str">
        <f>IF(ISBLANK(B27),"",VLOOKUP(B27,licencias!$A$1:$D$18000,2,0))</f>
        <v/>
      </c>
      <c r="F27" s="1" t="str">
        <f t="shared" si="0"/>
        <v>D60M</v>
      </c>
      <c r="G27" s="1" t="str">
        <f>CLUB!$D$9</f>
        <v>_</v>
      </c>
    </row>
    <row r="28" spans="1:7" ht="15.75" customHeight="1" x14ac:dyDescent="0.2">
      <c r="A28" s="64" t="str">
        <f>IF(OR(ISBLANK(B28),ISBLANK(B29)),"",2)</f>
        <v/>
      </c>
      <c r="B28" s="49"/>
      <c r="C28" s="65" t="str">
        <f>IF(ISBLANK(B28),"",VLOOKUP(B28,licencias!$A$1:$D$18000,3,0))</f>
        <v/>
      </c>
      <c r="D28" s="66" t="str">
        <f>IF(ISBLANK(B28),"",VLOOKUP(B28,licencias!$A$1:$D$18000,4,0))</f>
        <v/>
      </c>
      <c r="E28" s="66" t="str">
        <f>IF(ISBLANK(B28),"",VLOOKUP(B28,licencias!$A$1:$D$18000,2,0))</f>
        <v/>
      </c>
      <c r="F28" s="1" t="str">
        <f t="shared" si="0"/>
        <v>D60M</v>
      </c>
      <c r="G28" s="1" t="str">
        <f>CLUB!$D$9</f>
        <v>_</v>
      </c>
    </row>
    <row r="29" spans="1:7" ht="15.75" customHeight="1" thickBot="1" x14ac:dyDescent="0.25">
      <c r="A29" s="67" t="str">
        <f>IF(OR(ISBLANK(B28),ISBLANK(B29)),"",2)</f>
        <v/>
      </c>
      <c r="B29" s="50"/>
      <c r="C29" s="68" t="str">
        <f>IF(ISBLANK(B29),"",VLOOKUP(B29,licencias!$A$1:$D$18000,3,0))</f>
        <v/>
      </c>
      <c r="D29" s="69" t="str">
        <f>IF(ISBLANK(B29),"",VLOOKUP(B29,licencias!$A$1:$D$18000,4,0))</f>
        <v/>
      </c>
      <c r="E29" s="69" t="str">
        <f>IF(ISBLANK(B29),"",VLOOKUP(B29,licencias!$A$1:$D$18000,2,0))</f>
        <v/>
      </c>
      <c r="F29" s="1" t="str">
        <f t="shared" si="0"/>
        <v>D60M</v>
      </c>
      <c r="G29" s="1" t="str">
        <f>CLUB!$D$9</f>
        <v>_</v>
      </c>
    </row>
    <row r="30" spans="1:7" ht="15.75" customHeight="1" x14ac:dyDescent="0.2">
      <c r="A30" s="64" t="str">
        <f>IF(OR(ISBLANK(B30),ISBLANK(B31)),"",3)</f>
        <v/>
      </c>
      <c r="B30" s="49"/>
      <c r="C30" s="65" t="str">
        <f>IF(ISBLANK(B30),"",VLOOKUP(B30,licencias!$A$1:$D$18000,3,0))</f>
        <v/>
      </c>
      <c r="D30" s="66" t="str">
        <f>IF(ISBLANK(B30),"",VLOOKUP(B30,licencias!$A$1:$D$18000,4,0))</f>
        <v/>
      </c>
      <c r="E30" s="66" t="str">
        <f>IF(ISBLANK(B30),"",VLOOKUP(B30,licencias!$A$1:$D$18000,2,0))</f>
        <v/>
      </c>
      <c r="F30" s="1" t="str">
        <f t="shared" si="0"/>
        <v>D60M</v>
      </c>
      <c r="G30" s="1" t="str">
        <f>CLUB!$D$9</f>
        <v>_</v>
      </c>
    </row>
    <row r="31" spans="1:7" ht="15.75" customHeight="1" thickBot="1" x14ac:dyDescent="0.25">
      <c r="A31" s="67" t="str">
        <f>IF(OR(ISBLANK(B30),ISBLANK(B31)),"",3)</f>
        <v/>
      </c>
      <c r="B31" s="50"/>
      <c r="C31" s="68" t="str">
        <f>IF(ISBLANK(B31),"",VLOOKUP(B31,licencias!$A$1:$D$18000,3,0))</f>
        <v/>
      </c>
      <c r="D31" s="69" t="str">
        <f>IF(ISBLANK(B31),"",VLOOKUP(B31,licencias!$A$1:$D$18000,4,0))</f>
        <v/>
      </c>
      <c r="E31" s="69" t="str">
        <f>IF(ISBLANK(B31),"",VLOOKUP(B31,licencias!$A$1:$D$18000,2,0))</f>
        <v/>
      </c>
      <c r="F31" s="1" t="str">
        <f t="shared" si="0"/>
        <v>D60M</v>
      </c>
      <c r="G31" s="1" t="str">
        <f>CLUB!$D$9</f>
        <v>_</v>
      </c>
    </row>
  </sheetData>
  <sheetProtection sheet="1" objects="1" scenarios="1" selectLockedCells="1"/>
  <mergeCells count="4">
    <mergeCell ref="A2:E2"/>
    <mergeCell ref="A3:E3"/>
    <mergeCell ref="A4:E4"/>
    <mergeCell ref="A24:E24"/>
  </mergeCells>
  <conditionalFormatting sqref="B23">
    <cfRule type="cellIs" dxfId="11" priority="3" stopIfTrue="1" operator="equal">
      <formula>0</formula>
    </cfRule>
  </conditionalFormatting>
  <conditionalFormatting sqref="B26:B31">
    <cfRule type="cellIs" dxfId="10" priority="2" stopIfTrue="1" operator="equal">
      <formula>0</formula>
    </cfRule>
  </conditionalFormatting>
  <conditionalFormatting sqref="B9:B22">
    <cfRule type="cellIs" dxfId="9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 &amp;C&amp;"Times New Roman,Normal"- DEPORTE OLÍMPICO -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7030A0"/>
  </sheetPr>
  <dimension ref="A1:M25"/>
  <sheetViews>
    <sheetView showGridLines="0" zoomScaleNormal="100" zoomScaleSheetLayoutView="100" workbookViewId="0">
      <selection activeCell="A18" sqref="A18"/>
    </sheetView>
  </sheetViews>
  <sheetFormatPr baseColWidth="10" defaultColWidth="11.42578125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14" width="11.42578125" style="1" customWidth="1"/>
    <col min="15" max="23" width="0" style="1" hidden="1" customWidth="1"/>
    <col min="24" max="16384" width="11.42578125" style="1"/>
  </cols>
  <sheetData>
    <row r="1" spans="1:10" ht="7.5" customHeight="1" x14ac:dyDescent="0.2"/>
    <row r="2" spans="1:10" ht="18.75" customHeight="1" x14ac:dyDescent="0.25">
      <c r="A2" s="109" t="s">
        <v>5414</v>
      </c>
      <c r="B2" s="109"/>
      <c r="C2" s="109"/>
      <c r="D2" s="109"/>
      <c r="E2" s="109"/>
      <c r="F2" s="109"/>
    </row>
    <row r="3" spans="1:10" ht="18.75" customHeight="1" x14ac:dyDescent="0.25">
      <c r="A3" s="118" t="s">
        <v>1727</v>
      </c>
      <c r="B3" s="118"/>
      <c r="C3" s="118"/>
      <c r="D3" s="118"/>
      <c r="E3" s="118"/>
      <c r="F3" s="118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29"/>
      <c r="F4" s="130"/>
      <c r="G4" s="63" t="s">
        <v>1740</v>
      </c>
    </row>
    <row r="5" spans="1:10" ht="6" customHeight="1" x14ac:dyDescent="0.2">
      <c r="D5" s="25"/>
      <c r="E5" s="9"/>
      <c r="F5" s="9"/>
    </row>
    <row r="6" spans="1:10" ht="13.5" thickBot="1" x14ac:dyDescent="0.25"/>
    <row r="7" spans="1:10" ht="18" customHeight="1" x14ac:dyDescent="0.2">
      <c r="B7" s="132" t="s">
        <v>24</v>
      </c>
      <c r="C7" s="133"/>
      <c r="D7" s="134" t="s">
        <v>2276</v>
      </c>
      <c r="E7" s="135"/>
      <c r="F7" s="136"/>
    </row>
    <row r="8" spans="1:10" ht="13.5" thickBot="1" x14ac:dyDescent="0.25">
      <c r="B8" s="27" t="s">
        <v>21</v>
      </c>
      <c r="C8" s="28" t="s">
        <v>9</v>
      </c>
      <c r="D8" s="29" t="s">
        <v>7</v>
      </c>
      <c r="E8" s="30" t="s">
        <v>8</v>
      </c>
      <c r="F8" s="34" t="s">
        <v>6</v>
      </c>
    </row>
    <row r="9" spans="1:10" ht="16.5" customHeight="1" x14ac:dyDescent="0.2">
      <c r="A9" s="55" t="str">
        <f>IF(D9="","",1)</f>
        <v/>
      </c>
      <c r="B9" s="74" t="s">
        <v>16</v>
      </c>
      <c r="C9" s="51"/>
      <c r="D9" s="17" t="str">
        <f>IF(ISBLANK(C9),"",VLOOKUP(C9,licencias!$A$1:$D$18000,3,0))</f>
        <v/>
      </c>
      <c r="E9" s="75" t="str">
        <f>IF(ISBLANK(C9),"",VLOOKUP(C9,licencias!$A$1:$D$18000,4,0))</f>
        <v/>
      </c>
      <c r="F9" s="76" t="str">
        <f>IF(ISBLANK(C9),"",VLOOKUP(C9,licencias!$A$1:$D$18000,2,0))</f>
        <v/>
      </c>
      <c r="G9" s="1" t="str">
        <f t="shared" ref="G9:G23" si="0">$G$4</f>
        <v>E60M</v>
      </c>
      <c r="H9" s="1" t="str">
        <f>CLUB!$D$9</f>
        <v>_</v>
      </c>
      <c r="J9" s="1">
        <f>MAX(A9:A25)</f>
        <v>0</v>
      </c>
    </row>
    <row r="10" spans="1:10" ht="16.5" customHeight="1" x14ac:dyDescent="0.2">
      <c r="A10" s="12" t="str">
        <f>A9</f>
        <v/>
      </c>
      <c r="B10" s="77" t="s">
        <v>17</v>
      </c>
      <c r="C10" s="48"/>
      <c r="D10" s="17" t="str">
        <f>IF(ISBLANK(C10),"",VLOOKUP(C10,licencias!$A$1:$D$18000,3,0))</f>
        <v/>
      </c>
      <c r="E10" s="56" t="str">
        <f>IF(ISBLANK(C10),"",VLOOKUP(C10,licencias!$A$1:$D$18000,4,0))</f>
        <v/>
      </c>
      <c r="F10" s="78" t="str">
        <f>IF(ISBLANK(C10),"",VLOOKUP(C10,licencias!$A$1:$D$18000,2,0))</f>
        <v/>
      </c>
      <c r="G10" s="1" t="str">
        <f t="shared" si="0"/>
        <v>E60M</v>
      </c>
      <c r="H10" s="1" t="str">
        <f>CLUB!$D$9</f>
        <v>_</v>
      </c>
    </row>
    <row r="11" spans="1:10" ht="16.5" customHeight="1" x14ac:dyDescent="0.2">
      <c r="A11" s="12" t="str">
        <f>A10</f>
        <v/>
      </c>
      <c r="B11" s="77" t="s">
        <v>18</v>
      </c>
      <c r="C11" s="48"/>
      <c r="D11" s="17" t="str">
        <f>IF(ISBLANK(C11),"",VLOOKUP(C11,licencias!$A$1:$D$18000,3,0))</f>
        <v/>
      </c>
      <c r="E11" s="56" t="str">
        <f>IF(ISBLANK(C11),"",VLOOKUP(C11,licencias!$A$1:$D$18000,4,0))</f>
        <v/>
      </c>
      <c r="F11" s="78" t="str">
        <f>IF(ISBLANK(C11),"",VLOOKUP(C11,licencias!$A$1:$D$18000,2,0))</f>
        <v/>
      </c>
      <c r="G11" s="1" t="str">
        <f t="shared" si="0"/>
        <v>E60M</v>
      </c>
      <c r="H11" s="1" t="str">
        <f>CLUB!$D$9</f>
        <v>_</v>
      </c>
    </row>
    <row r="12" spans="1:10" ht="16.5" customHeight="1" thickBot="1" x14ac:dyDescent="0.25">
      <c r="A12" s="46" t="str">
        <f>A11</f>
        <v/>
      </c>
      <c r="B12" s="79" t="s">
        <v>19</v>
      </c>
      <c r="C12" s="52"/>
      <c r="D12" s="47" t="str">
        <f>IF(ISBLANK(C12),"",VLOOKUP(C12,licencias!$A$1:$D$18000,3,0))</f>
        <v/>
      </c>
      <c r="E12" s="80" t="str">
        <f>IF(ISBLANK(C12),"",VLOOKUP(C12,licencias!$A$1:$D$18000,4,0))</f>
        <v/>
      </c>
      <c r="F12" s="81" t="str">
        <f>IF(ISBLANK(C12),"",VLOOKUP(C12,licencias!$A$1:$D$18000,2,0))</f>
        <v/>
      </c>
      <c r="G12" s="1" t="str">
        <f t="shared" si="0"/>
        <v>E60M</v>
      </c>
      <c r="H12" s="1" t="str">
        <f>CLUB!$D$9</f>
        <v>_</v>
      </c>
    </row>
    <row r="13" spans="1:10" ht="16.5" customHeight="1" x14ac:dyDescent="0.2">
      <c r="A13" s="11" t="str">
        <f>A12</f>
        <v/>
      </c>
      <c r="B13" s="74" t="s">
        <v>22</v>
      </c>
      <c r="C13" s="51"/>
      <c r="D13" s="15" t="str">
        <f>IF(ISBLANK(C13),"",VLOOKUP(C13,licencias!$A$1:$D$18000,3,0))</f>
        <v/>
      </c>
      <c r="E13" s="75" t="str">
        <f>IF(ISBLANK(C13),"",VLOOKUP(C13,licencias!$A$1:$D$18000,4,0))</f>
        <v/>
      </c>
      <c r="F13" s="76" t="str">
        <f>IF(ISBLANK(C13),"",VLOOKUP(C13,licencias!$A$1:$D$18000,2,0))</f>
        <v/>
      </c>
      <c r="G13" s="1" t="str">
        <f t="shared" si="0"/>
        <v>E60M</v>
      </c>
      <c r="H13" s="1" t="str">
        <f>CLUB!$D$9</f>
        <v>_</v>
      </c>
    </row>
    <row r="14" spans="1:10" ht="16.5" customHeight="1" thickBot="1" x14ac:dyDescent="0.25">
      <c r="A14" s="13" t="str">
        <f>A13</f>
        <v/>
      </c>
      <c r="B14" s="82" t="s">
        <v>23</v>
      </c>
      <c r="C14" s="53"/>
      <c r="D14" s="19" t="str">
        <f>IF(ISBLANK(C14),"",VLOOKUP(C14,licencias!$A$1:$D$18000,3,0))</f>
        <v/>
      </c>
      <c r="E14" s="83" t="str">
        <f>IF(ISBLANK(C14),"",VLOOKUP(C14,licencias!$A$1:$D$18000,4,0))</f>
        <v/>
      </c>
      <c r="F14" s="84" t="str">
        <f>IF(ISBLANK(C14),"",VLOOKUP(C14,licencias!$A$1:$D$18000,2,0))</f>
        <v/>
      </c>
      <c r="G14" s="1" t="str">
        <f t="shared" si="0"/>
        <v>E60M</v>
      </c>
      <c r="H14" s="1" t="str">
        <f>CLUB!$D$9</f>
        <v>_</v>
      </c>
    </row>
    <row r="15" spans="1:10" ht="16.5" customHeight="1" thickBot="1" x14ac:dyDescent="0.25">
      <c r="G15" s="1" t="str">
        <f t="shared" si="0"/>
        <v>E60M</v>
      </c>
      <c r="H15" s="1" t="str">
        <f>CLUB!$D$9</f>
        <v>_</v>
      </c>
    </row>
    <row r="16" spans="1:10" ht="16.5" customHeight="1" x14ac:dyDescent="0.2">
      <c r="B16" s="132" t="s">
        <v>24</v>
      </c>
      <c r="C16" s="133"/>
      <c r="D16" s="134" t="s">
        <v>2277</v>
      </c>
      <c r="E16" s="135"/>
      <c r="F16" s="136"/>
      <c r="G16" s="1" t="str">
        <f t="shared" si="0"/>
        <v>E60M</v>
      </c>
      <c r="H16" s="1" t="str">
        <f>CLUB!$D$9</f>
        <v>_</v>
      </c>
    </row>
    <row r="17" spans="1:8" ht="13.5" thickBot="1" x14ac:dyDescent="0.25">
      <c r="B17" s="27" t="s">
        <v>21</v>
      </c>
      <c r="C17" s="28" t="s">
        <v>9</v>
      </c>
      <c r="D17" s="29" t="s">
        <v>7</v>
      </c>
      <c r="E17" s="30" t="s">
        <v>8</v>
      </c>
      <c r="F17" s="34" t="s">
        <v>6</v>
      </c>
      <c r="G17" s="1" t="str">
        <f t="shared" si="0"/>
        <v>E60M</v>
      </c>
      <c r="H17" s="1" t="str">
        <f>CLUB!$D$9</f>
        <v>_</v>
      </c>
    </row>
    <row r="18" spans="1:8" ht="16.5" customHeight="1" x14ac:dyDescent="0.2">
      <c r="A18" s="55" t="str">
        <f>IF(D18="","",2)</f>
        <v/>
      </c>
      <c r="B18" s="74" t="s">
        <v>16</v>
      </c>
      <c r="C18" s="51"/>
      <c r="D18" s="17" t="str">
        <f>IF(ISBLANK(C18),"",VLOOKUP(C18,licencias!$A$1:$D$18000,3,0))</f>
        <v/>
      </c>
      <c r="E18" s="75" t="str">
        <f>IF(ISBLANK(C18),"",VLOOKUP(C18,licencias!$A$1:$D$18000,4,0))</f>
        <v/>
      </c>
      <c r="F18" s="76" t="str">
        <f>IF(ISBLANK(C18),"",VLOOKUP(C18,licencias!$A$1:$D$18000,2,0))</f>
        <v/>
      </c>
      <c r="G18" s="1" t="str">
        <f t="shared" si="0"/>
        <v>E60M</v>
      </c>
      <c r="H18" s="1" t="str">
        <f>CLUB!$D$9</f>
        <v>_</v>
      </c>
    </row>
    <row r="19" spans="1:8" ht="15.75" customHeight="1" x14ac:dyDescent="0.2">
      <c r="A19" s="12" t="str">
        <f>A18</f>
        <v/>
      </c>
      <c r="B19" s="77" t="s">
        <v>17</v>
      </c>
      <c r="C19" s="48"/>
      <c r="D19" s="17" t="str">
        <f>IF(ISBLANK(C19),"",VLOOKUP(C19,licencias!$A$1:$D$18000,3,0))</f>
        <v/>
      </c>
      <c r="E19" s="56" t="str">
        <f>IF(ISBLANK(C19),"",VLOOKUP(C19,licencias!$A$1:$D$18000,4,0))</f>
        <v/>
      </c>
      <c r="F19" s="78" t="str">
        <f>IF(ISBLANK(C19),"",VLOOKUP(C19,licencias!$A$1:$D$18000,2,0))</f>
        <v/>
      </c>
      <c r="G19" s="1" t="str">
        <f t="shared" si="0"/>
        <v>E60M</v>
      </c>
      <c r="H19" s="1" t="str">
        <f>CLUB!$D$9</f>
        <v>_</v>
      </c>
    </row>
    <row r="20" spans="1:8" ht="15.75" customHeight="1" x14ac:dyDescent="0.2">
      <c r="A20" s="12" t="str">
        <f>A19</f>
        <v/>
      </c>
      <c r="B20" s="77" t="s">
        <v>18</v>
      </c>
      <c r="C20" s="48"/>
      <c r="D20" s="17" t="str">
        <f>IF(ISBLANK(C20),"",VLOOKUP(C20,licencias!$A$1:$D$18000,3,0))</f>
        <v/>
      </c>
      <c r="E20" s="56" t="str">
        <f>IF(ISBLANK(C20),"",VLOOKUP(C20,licencias!$A$1:$D$18000,4,0))</f>
        <v/>
      </c>
      <c r="F20" s="78" t="str">
        <f>IF(ISBLANK(C20),"",VLOOKUP(C20,licencias!$A$1:$D$18000,2,0))</f>
        <v/>
      </c>
      <c r="G20" s="1" t="str">
        <f t="shared" si="0"/>
        <v>E60M</v>
      </c>
      <c r="H20" s="1" t="str">
        <f>CLUB!$D$9</f>
        <v>_</v>
      </c>
    </row>
    <row r="21" spans="1:8" ht="15.75" customHeight="1" thickBot="1" x14ac:dyDescent="0.25">
      <c r="A21" s="46" t="str">
        <f>A20</f>
        <v/>
      </c>
      <c r="B21" s="79" t="s">
        <v>19</v>
      </c>
      <c r="C21" s="52"/>
      <c r="D21" s="47" t="str">
        <f>IF(ISBLANK(C21),"",VLOOKUP(C21,licencias!$A$1:$D$18000,3,0))</f>
        <v/>
      </c>
      <c r="E21" s="80" t="str">
        <f>IF(ISBLANK(C21),"",VLOOKUP(C21,licencias!$A$1:$D$18000,4,0))</f>
        <v/>
      </c>
      <c r="F21" s="81" t="str">
        <f>IF(ISBLANK(C21),"",VLOOKUP(C21,licencias!$A$1:$D$18000,2,0))</f>
        <v/>
      </c>
      <c r="G21" s="1" t="str">
        <f t="shared" si="0"/>
        <v>E60M</v>
      </c>
      <c r="H21" s="1" t="str">
        <f>CLUB!$D$9</f>
        <v>_</v>
      </c>
    </row>
    <row r="22" spans="1:8" ht="15.75" customHeight="1" x14ac:dyDescent="0.2">
      <c r="A22" s="11" t="str">
        <f>A21</f>
        <v/>
      </c>
      <c r="B22" s="74" t="s">
        <v>22</v>
      </c>
      <c r="C22" s="51"/>
      <c r="D22" s="15" t="str">
        <f>IF(ISBLANK(C22),"",VLOOKUP(C22,licencias!$A$1:$D$18000,3,0))</f>
        <v/>
      </c>
      <c r="E22" s="75" t="str">
        <f>IF(ISBLANK(C22),"",VLOOKUP(C22,licencias!$A$1:$D$18000,4,0))</f>
        <v/>
      </c>
      <c r="F22" s="76" t="str">
        <f>IF(ISBLANK(C22),"",VLOOKUP(C22,licencias!$A$1:$D$18000,2,0))</f>
        <v/>
      </c>
      <c r="G22" s="1" t="str">
        <f t="shared" si="0"/>
        <v>E60M</v>
      </c>
      <c r="H22" s="1" t="str">
        <f>CLUB!$D$9</f>
        <v>_</v>
      </c>
    </row>
    <row r="23" spans="1:8" ht="15.75" customHeight="1" thickBot="1" x14ac:dyDescent="0.25">
      <c r="A23" s="13" t="str">
        <f>A22</f>
        <v/>
      </c>
      <c r="B23" s="82" t="s">
        <v>23</v>
      </c>
      <c r="C23" s="53"/>
      <c r="D23" s="19" t="str">
        <f>IF(ISBLANK(C23),"",VLOOKUP(C23,licencias!$A$1:$D$18000,3,0))</f>
        <v/>
      </c>
      <c r="E23" s="83" t="str">
        <f>IF(ISBLANK(C23),"",VLOOKUP(C23,licencias!$A$1:$D$18000,4,0))</f>
        <v/>
      </c>
      <c r="F23" s="84" t="str">
        <f>IF(ISBLANK(C23),"",VLOOKUP(C23,licencias!$A$1:$D$18000,2,0))</f>
        <v/>
      </c>
      <c r="G23" s="1" t="str">
        <f t="shared" si="0"/>
        <v>E60M</v>
      </c>
      <c r="H23" s="1" t="str">
        <f>CLUB!$D$9</f>
        <v>_</v>
      </c>
    </row>
    <row r="24" spans="1:8" ht="16.5" customHeight="1" x14ac:dyDescent="0.2">
      <c r="C24" s="85"/>
    </row>
    <row r="25" spans="1:8" x14ac:dyDescent="0.2">
      <c r="C25" s="85"/>
    </row>
  </sheetData>
  <sheetProtection selectLockedCells="1"/>
  <mergeCells count="7">
    <mergeCell ref="B16:C16"/>
    <mergeCell ref="D16:F16"/>
    <mergeCell ref="A2:F2"/>
    <mergeCell ref="A3:F3"/>
    <mergeCell ref="A4:F4"/>
    <mergeCell ref="B7:C7"/>
    <mergeCell ref="D7:F7"/>
  </mergeCells>
  <conditionalFormatting sqref="C9:C14">
    <cfRule type="cellIs" dxfId="8" priority="2" stopIfTrue="1" operator="equal">
      <formula>0</formula>
    </cfRule>
  </conditionalFormatting>
  <conditionalFormatting sqref="C18:C23">
    <cfRule type="cellIs" dxfId="7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España&amp;C&amp;"Times New Roman,Normal"- DEPORTE OLÍMPICO -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00B050"/>
  </sheetPr>
  <dimension ref="A1:M24"/>
  <sheetViews>
    <sheetView showGridLines="0" zoomScaleNormal="100" zoomScaleSheetLayoutView="100" workbookViewId="0">
      <selection activeCell="A9" sqref="A9:A24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>
      <c r="A1" s="63"/>
    </row>
    <row r="2" spans="1:10" ht="18.75" customHeight="1" x14ac:dyDescent="0.25">
      <c r="A2" s="109" t="s">
        <v>5414</v>
      </c>
      <c r="B2" s="109"/>
      <c r="C2" s="109"/>
      <c r="D2" s="109"/>
      <c r="E2" s="109"/>
    </row>
    <row r="3" spans="1:10" ht="18.75" customHeight="1" x14ac:dyDescent="0.25">
      <c r="A3" s="118" t="s">
        <v>1728</v>
      </c>
      <c r="B3" s="118"/>
      <c r="C3" s="118"/>
      <c r="D3" s="118"/>
      <c r="E3" s="118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30"/>
      <c r="F4" s="63" t="s">
        <v>1741</v>
      </c>
    </row>
    <row r="5" spans="1:10" ht="6" customHeight="1" x14ac:dyDescent="0.2">
      <c r="C5" s="25"/>
      <c r="D5" s="9"/>
      <c r="E5" s="9"/>
    </row>
    <row r="7" spans="1:10" ht="18" customHeight="1" x14ac:dyDescent="0.2">
      <c r="B7" s="4" t="s">
        <v>9</v>
      </c>
      <c r="C7" s="8" t="s">
        <v>7</v>
      </c>
      <c r="D7" s="5" t="s">
        <v>8</v>
      </c>
      <c r="E7" s="5" t="s">
        <v>6</v>
      </c>
    </row>
    <row r="8" spans="1:10" ht="7.5" customHeight="1" x14ac:dyDescent="0.2">
      <c r="B8" s="2"/>
      <c r="C8" s="3"/>
      <c r="D8" s="7"/>
      <c r="E8" s="7"/>
    </row>
    <row r="9" spans="1:10" ht="16.5" customHeight="1" x14ac:dyDescent="0.2">
      <c r="A9" s="55" t="str">
        <f>IF(C9="","",1)</f>
        <v/>
      </c>
      <c r="B9" s="48"/>
      <c r="C9" s="17" t="str">
        <f>IF(ISBLANK(B9),"",VLOOKUP(B9,licencias!$A$1:$D$18000,3,0))</f>
        <v/>
      </c>
      <c r="D9" s="56" t="str">
        <f>IF(ISBLANK(B9),"",VLOOKUP(B9,licencias!$A$1:$D$18000,4,0))</f>
        <v/>
      </c>
      <c r="E9" s="56" t="str">
        <f>IF(ISBLANK(B9),"",VLOOKUP(B9,licencias!$A$1:$D$18000,2,0))</f>
        <v/>
      </c>
      <c r="F9" s="63" t="str">
        <f t="shared" ref="F9:F24" si="0">$F$4</f>
        <v>I65M</v>
      </c>
      <c r="G9" s="1" t="str">
        <f>CLUB!$D$9</f>
        <v>_</v>
      </c>
      <c r="J9" s="1">
        <f>MAX(A9:A24)</f>
        <v>0</v>
      </c>
    </row>
    <row r="10" spans="1:10" ht="16.5" customHeight="1" x14ac:dyDescent="0.2">
      <c r="A10" s="55" t="str">
        <f>IF(C10="","",1+A9)</f>
        <v/>
      </c>
      <c r="B10" s="48"/>
      <c r="C10" s="17" t="str">
        <f>IF(ISBLANK(B10),"",VLOOKUP(B10,licencias!$A$1:$D$18000,3,0))</f>
        <v/>
      </c>
      <c r="D10" s="56" t="str">
        <f>IF(ISBLANK(B10),"",VLOOKUP(B10,licencias!$A$1:$D$18000,4,0))</f>
        <v/>
      </c>
      <c r="E10" s="56" t="str">
        <f>IF(ISBLANK(B10),"",VLOOKUP(B10,licencias!$A$1:$D$18000,2,0))</f>
        <v/>
      </c>
      <c r="F10" s="63" t="str">
        <f t="shared" si="0"/>
        <v>I65M</v>
      </c>
      <c r="G10" s="1" t="str">
        <f>CLUB!$D$9</f>
        <v>_</v>
      </c>
    </row>
    <row r="11" spans="1:10" ht="16.5" customHeight="1" x14ac:dyDescent="0.2">
      <c r="A11" s="55" t="str">
        <f t="shared" ref="A11:A24" si="1">IF(C11="","",1+A10)</f>
        <v/>
      </c>
      <c r="B11" s="48"/>
      <c r="C11" s="17" t="str">
        <f>IF(ISBLANK(B11),"",VLOOKUP(B11,licencias!$A$1:$D$18000,3,0))</f>
        <v/>
      </c>
      <c r="D11" s="56" t="str">
        <f>IF(ISBLANK(B11),"",VLOOKUP(B11,licencias!$A$1:$D$18000,4,0))</f>
        <v/>
      </c>
      <c r="E11" s="56" t="str">
        <f>IF(ISBLANK(B11),"",VLOOKUP(B11,licencias!$A$1:$D$18000,2,0))</f>
        <v/>
      </c>
      <c r="F11" s="63" t="str">
        <f t="shared" si="0"/>
        <v>I65M</v>
      </c>
      <c r="G11" s="1" t="str">
        <f>CLUB!$D$9</f>
        <v>_</v>
      </c>
    </row>
    <row r="12" spans="1:10" ht="16.5" customHeight="1" x14ac:dyDescent="0.2">
      <c r="A12" s="55" t="str">
        <f t="shared" si="1"/>
        <v/>
      </c>
      <c r="B12" s="48"/>
      <c r="C12" s="17" t="str">
        <f>IF(ISBLANK(B12),"",VLOOKUP(B12,licencias!$A$1:$D$18000,3,0))</f>
        <v/>
      </c>
      <c r="D12" s="56" t="str">
        <f>IF(ISBLANK(B12),"",VLOOKUP(B12,licencias!$A$1:$D$18000,4,0))</f>
        <v/>
      </c>
      <c r="E12" s="56" t="str">
        <f>IF(ISBLANK(B12),"",VLOOKUP(B12,licencias!$A$1:$D$18000,2,0))</f>
        <v/>
      </c>
      <c r="F12" s="63" t="str">
        <f t="shared" si="0"/>
        <v>I65M</v>
      </c>
      <c r="G12" s="1" t="str">
        <f>CLUB!$D$9</f>
        <v>_</v>
      </c>
    </row>
    <row r="13" spans="1:10" ht="16.5" customHeight="1" x14ac:dyDescent="0.2">
      <c r="A13" s="55" t="str">
        <f t="shared" si="1"/>
        <v/>
      </c>
      <c r="B13" s="48"/>
      <c r="C13" s="17" t="str">
        <f>IF(ISBLANK(B13),"",VLOOKUP(B13,licencias!$A$1:$D$18000,3,0))</f>
        <v/>
      </c>
      <c r="D13" s="56" t="str">
        <f>IF(ISBLANK(B13),"",VLOOKUP(B13,licencias!$A$1:$D$18000,4,0))</f>
        <v/>
      </c>
      <c r="E13" s="56" t="str">
        <f>IF(ISBLANK(B13),"",VLOOKUP(B13,licencias!$A$1:$D$18000,2,0))</f>
        <v/>
      </c>
      <c r="F13" s="63" t="str">
        <f t="shared" si="0"/>
        <v>I65M</v>
      </c>
      <c r="G13" s="1" t="str">
        <f>CLUB!$D$9</f>
        <v>_</v>
      </c>
    </row>
    <row r="14" spans="1:10" ht="16.5" customHeight="1" x14ac:dyDescent="0.2">
      <c r="A14" s="55" t="str">
        <f t="shared" si="1"/>
        <v/>
      </c>
      <c r="B14" s="48"/>
      <c r="C14" s="17" t="str">
        <f>IF(ISBLANK(B14),"",VLOOKUP(B14,licencias!$A$1:$D$18000,3,0))</f>
        <v/>
      </c>
      <c r="D14" s="56" t="str">
        <f>IF(ISBLANK(B14),"",VLOOKUP(B14,licencias!$A$1:$D$18000,4,0))</f>
        <v/>
      </c>
      <c r="E14" s="56" t="str">
        <f>IF(ISBLANK(B14),"",VLOOKUP(B14,licencias!$A$1:$D$18000,2,0))</f>
        <v/>
      </c>
      <c r="F14" s="63" t="str">
        <f t="shared" si="0"/>
        <v>I65M</v>
      </c>
      <c r="G14" s="1" t="str">
        <f>CLUB!$D$9</f>
        <v>_</v>
      </c>
    </row>
    <row r="15" spans="1:10" ht="16.5" customHeight="1" x14ac:dyDescent="0.2">
      <c r="A15" s="55" t="str">
        <f t="shared" si="1"/>
        <v/>
      </c>
      <c r="B15" s="48"/>
      <c r="C15" s="17" t="str">
        <f>IF(ISBLANK(B15),"",VLOOKUP(B15,licencias!$A$1:$D$18000,3,0))</f>
        <v/>
      </c>
      <c r="D15" s="56" t="str">
        <f>IF(ISBLANK(B15),"",VLOOKUP(B15,licencias!$A$1:$D$18000,4,0))</f>
        <v/>
      </c>
      <c r="E15" s="56" t="str">
        <f>IF(ISBLANK(B15),"",VLOOKUP(B15,licencias!$A$1:$D$18000,2,0))</f>
        <v/>
      </c>
      <c r="F15" s="63" t="str">
        <f t="shared" si="0"/>
        <v>I65M</v>
      </c>
      <c r="G15" s="1" t="str">
        <f>CLUB!$D$9</f>
        <v>_</v>
      </c>
    </row>
    <row r="16" spans="1:10" ht="16.5" customHeight="1" x14ac:dyDescent="0.2">
      <c r="A16" s="55" t="str">
        <f t="shared" si="1"/>
        <v/>
      </c>
      <c r="B16" s="48"/>
      <c r="C16" s="17" t="str">
        <f>IF(ISBLANK(B16),"",VLOOKUP(B16,licencias!$A$1:$D$18000,3,0))</f>
        <v/>
      </c>
      <c r="D16" s="56" t="str">
        <f>IF(ISBLANK(B16),"",VLOOKUP(B16,licencias!$A$1:$D$18000,4,0))</f>
        <v/>
      </c>
      <c r="E16" s="56" t="str">
        <f>IF(ISBLANK(B16),"",VLOOKUP(B16,licencias!$A$1:$D$18000,2,0))</f>
        <v/>
      </c>
      <c r="F16" s="63" t="str">
        <f t="shared" si="0"/>
        <v>I65M</v>
      </c>
      <c r="G16" s="1" t="str">
        <f>CLUB!$D$9</f>
        <v>_</v>
      </c>
    </row>
    <row r="17" spans="1:7" ht="16.5" customHeight="1" x14ac:dyDescent="0.2">
      <c r="A17" s="55" t="str">
        <f t="shared" si="1"/>
        <v/>
      </c>
      <c r="B17" s="48"/>
      <c r="C17" s="17" t="str">
        <f>IF(ISBLANK(B17),"",VLOOKUP(B17,licencias!$A$1:$D$18000,3,0))</f>
        <v/>
      </c>
      <c r="D17" s="56" t="str">
        <f>IF(ISBLANK(B17),"",VLOOKUP(B17,licencias!$A$1:$D$18000,4,0))</f>
        <v/>
      </c>
      <c r="E17" s="56" t="str">
        <f>IF(ISBLANK(B17),"",VLOOKUP(B17,licencias!$A$1:$D$18000,2,0))</f>
        <v/>
      </c>
      <c r="F17" s="63" t="str">
        <f t="shared" si="0"/>
        <v>I65M</v>
      </c>
      <c r="G17" s="1" t="str">
        <f>CLUB!$D$9</f>
        <v>_</v>
      </c>
    </row>
    <row r="18" spans="1:7" ht="16.5" customHeight="1" x14ac:dyDescent="0.2">
      <c r="A18" s="55" t="str">
        <f t="shared" si="1"/>
        <v/>
      </c>
      <c r="B18" s="48"/>
      <c r="C18" s="17" t="str">
        <f>IF(ISBLANK(B18),"",VLOOKUP(B18,licencias!$A$1:$D$18000,3,0))</f>
        <v/>
      </c>
      <c r="D18" s="56" t="str">
        <f>IF(ISBLANK(B18),"",VLOOKUP(B18,licencias!$A$1:$D$18000,4,0))</f>
        <v/>
      </c>
      <c r="E18" s="56" t="str">
        <f>IF(ISBLANK(B18),"",VLOOKUP(B18,licencias!$A$1:$D$18000,2,0))</f>
        <v/>
      </c>
      <c r="F18" s="63" t="str">
        <f t="shared" si="0"/>
        <v>I65M</v>
      </c>
      <c r="G18" s="1" t="str">
        <f>CLUB!$D$9</f>
        <v>_</v>
      </c>
    </row>
    <row r="19" spans="1:7" ht="16.5" customHeight="1" x14ac:dyDescent="0.2">
      <c r="A19" s="55" t="str">
        <f t="shared" si="1"/>
        <v/>
      </c>
      <c r="B19" s="48"/>
      <c r="C19" s="17" t="str">
        <f>IF(ISBLANK(B19),"",VLOOKUP(B19,licencias!$A$1:$D$18000,3,0))</f>
        <v/>
      </c>
      <c r="D19" s="56" t="str">
        <f>IF(ISBLANK(B19),"",VLOOKUP(B19,licencias!$A$1:$D$18000,4,0))</f>
        <v/>
      </c>
      <c r="E19" s="56" t="str">
        <f>IF(ISBLANK(B19),"",VLOOKUP(B19,licencias!$A$1:$D$18000,2,0))</f>
        <v/>
      </c>
      <c r="F19" s="63" t="str">
        <f t="shared" si="0"/>
        <v>I65M</v>
      </c>
      <c r="G19" s="1" t="str">
        <f>CLUB!$D$9</f>
        <v>_</v>
      </c>
    </row>
    <row r="20" spans="1:7" ht="15.75" customHeight="1" x14ac:dyDescent="0.2">
      <c r="A20" s="55" t="str">
        <f t="shared" si="1"/>
        <v/>
      </c>
      <c r="B20" s="48"/>
      <c r="C20" s="17" t="str">
        <f>IF(ISBLANK(B20),"",VLOOKUP(B20,licencias!$A$1:$D$18000,3,0))</f>
        <v/>
      </c>
      <c r="D20" s="56" t="str">
        <f>IF(ISBLANK(B20),"",VLOOKUP(B20,licencias!$A$1:$D$18000,4,0))</f>
        <v/>
      </c>
      <c r="E20" s="56" t="str">
        <f>IF(ISBLANK(B20),"",VLOOKUP(B20,licencias!$A$1:$D$18000,2,0))</f>
        <v/>
      </c>
      <c r="F20" s="63" t="str">
        <f t="shared" si="0"/>
        <v>I65M</v>
      </c>
      <c r="G20" s="1" t="str">
        <f>CLUB!$D$9</f>
        <v>_</v>
      </c>
    </row>
    <row r="21" spans="1:7" ht="15.75" customHeight="1" x14ac:dyDescent="0.2">
      <c r="A21" s="55" t="str">
        <f t="shared" si="1"/>
        <v/>
      </c>
      <c r="B21" s="48"/>
      <c r="C21" s="17" t="str">
        <f>IF(ISBLANK(B21),"",VLOOKUP(B21,licencias!$A$1:$D$18000,3,0))</f>
        <v/>
      </c>
      <c r="D21" s="56" t="str">
        <f>IF(ISBLANK(B21),"",VLOOKUP(B21,licencias!$A$1:$D$18000,4,0))</f>
        <v/>
      </c>
      <c r="E21" s="56" t="str">
        <f>IF(ISBLANK(B21),"",VLOOKUP(B21,licencias!$A$1:$D$18000,2,0))</f>
        <v/>
      </c>
      <c r="F21" s="63" t="str">
        <f t="shared" si="0"/>
        <v>I65M</v>
      </c>
      <c r="G21" s="1" t="str">
        <f>CLUB!$D$9</f>
        <v>_</v>
      </c>
    </row>
    <row r="22" spans="1:7" ht="15.75" customHeight="1" x14ac:dyDescent="0.2">
      <c r="A22" s="55" t="str">
        <f t="shared" si="1"/>
        <v/>
      </c>
      <c r="B22" s="48"/>
      <c r="C22" s="17" t="str">
        <f>IF(ISBLANK(B22),"",VLOOKUP(B22,licencias!$A$1:$D$18000,3,0))</f>
        <v/>
      </c>
      <c r="D22" s="56" t="str">
        <f>IF(ISBLANK(B22),"",VLOOKUP(B22,licencias!$A$1:$D$18000,4,0))</f>
        <v/>
      </c>
      <c r="E22" s="56" t="str">
        <f>IF(ISBLANK(B22),"",VLOOKUP(B22,licencias!$A$1:$D$18000,2,0))</f>
        <v/>
      </c>
      <c r="F22" s="63" t="str">
        <f t="shared" si="0"/>
        <v>I65M</v>
      </c>
      <c r="G22" s="1" t="str">
        <f>CLUB!$D$9</f>
        <v>_</v>
      </c>
    </row>
    <row r="23" spans="1:7" ht="15.75" customHeight="1" x14ac:dyDescent="0.2">
      <c r="A23" s="55" t="str">
        <f t="shared" si="1"/>
        <v/>
      </c>
      <c r="B23" s="48"/>
      <c r="C23" s="17" t="str">
        <f>IF(ISBLANK(B23),"",VLOOKUP(B23,licencias!$A$1:$D$18000,3,0))</f>
        <v/>
      </c>
      <c r="D23" s="56" t="str">
        <f>IF(ISBLANK(B23),"",VLOOKUP(B23,licencias!$A$1:$D$18000,4,0))</f>
        <v/>
      </c>
      <c r="E23" s="56" t="str">
        <f>IF(ISBLANK(B23),"",VLOOKUP(B23,licencias!$A$1:$D$18000,2,0))</f>
        <v/>
      </c>
      <c r="F23" s="63" t="str">
        <f t="shared" si="0"/>
        <v>I65M</v>
      </c>
      <c r="G23" s="1" t="str">
        <f>CLUB!$D$9</f>
        <v>_</v>
      </c>
    </row>
    <row r="24" spans="1:7" ht="15.75" customHeight="1" x14ac:dyDescent="0.2">
      <c r="A24" s="55" t="str">
        <f t="shared" si="1"/>
        <v/>
      </c>
      <c r="B24" s="48"/>
      <c r="C24" s="17" t="str">
        <f>IF(ISBLANK(B24),"",VLOOKUP(B24,licencias!$A$1:$D$18000,3,0))</f>
        <v/>
      </c>
      <c r="D24" s="56" t="str">
        <f>IF(ISBLANK(B24),"",VLOOKUP(B24,licencias!$A$1:$D$18000,4,0))</f>
        <v/>
      </c>
      <c r="E24" s="56" t="str">
        <f>IF(ISBLANK(B24),"",VLOOKUP(B24,licencias!$A$1:$D$18000,2,0))</f>
        <v/>
      </c>
      <c r="F24" s="63" t="str">
        <f t="shared" si="0"/>
        <v>I65M</v>
      </c>
      <c r="G24" s="1" t="str">
        <f>CLUB!$D$9</f>
        <v>_</v>
      </c>
    </row>
  </sheetData>
  <sheetProtection selectLockedCells="1"/>
  <mergeCells count="3">
    <mergeCell ref="A2:E2"/>
    <mergeCell ref="A3:E3"/>
    <mergeCell ref="A4:E4"/>
  </mergeCells>
  <phoneticPr fontId="0" type="noConversion"/>
  <conditionalFormatting sqref="B9:B24">
    <cfRule type="cellIs" dxfId="6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 Absoluto &amp;C&amp;"Times New Roman,Normal"- DEPORTE OLÍMPICO -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rgb="FF00B050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2" width="11.42578125" style="1" hidden="1" customWidth="1"/>
    <col min="13" max="13" width="5.8554687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09" t="s">
        <v>2278</v>
      </c>
      <c r="B2" s="109"/>
      <c r="C2" s="109"/>
      <c r="D2" s="109"/>
      <c r="E2" s="109"/>
    </row>
    <row r="3" spans="1:10" ht="18.75" customHeight="1" x14ac:dyDescent="0.25">
      <c r="A3" s="127" t="s">
        <v>1759</v>
      </c>
      <c r="B3" s="127"/>
      <c r="C3" s="127"/>
      <c r="D3" s="127"/>
      <c r="E3" s="127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30"/>
      <c r="F4" s="63" t="s">
        <v>1839</v>
      </c>
    </row>
    <row r="5" spans="1:10" ht="6" customHeight="1" x14ac:dyDescent="0.2">
      <c r="C5" s="25"/>
      <c r="D5" s="9"/>
      <c r="E5" s="9"/>
    </row>
    <row r="7" spans="1:10" ht="18" customHeight="1" x14ac:dyDescent="0.2">
      <c r="B7" s="4" t="s">
        <v>9</v>
      </c>
      <c r="C7" s="8" t="s">
        <v>7</v>
      </c>
      <c r="D7" s="5" t="s">
        <v>8</v>
      </c>
      <c r="E7" s="5" t="s">
        <v>6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64" t="str">
        <f>IF(OR(ISBLANK(B9),ISBLANK(B10)),"",1)</f>
        <v/>
      </c>
      <c r="B9" s="49"/>
      <c r="C9" s="65" t="str">
        <f>IF(ISBLANK(B9),"",VLOOKUP(B9,licencias!$A$1:$D$18000,3,0))</f>
        <v/>
      </c>
      <c r="D9" s="66" t="str">
        <f>IF(ISBLANK(B9),"",VLOOKUP(B9,licencias!$A$1:$D$18000,4,0))</f>
        <v/>
      </c>
      <c r="E9" s="66" t="str">
        <f>IF(ISBLANK(B9),"",VLOOKUP(B9,licencias!$A$1:$D$18000,2,0))</f>
        <v/>
      </c>
      <c r="F9" s="1" t="str">
        <f>$F$4</f>
        <v>D65M</v>
      </c>
      <c r="G9" s="1" t="str">
        <f>CLUB!$D$9</f>
        <v>_</v>
      </c>
      <c r="J9" s="1">
        <f>MAX(A9:A22)+MAX(A26:A31)*0.5</f>
        <v>0</v>
      </c>
    </row>
    <row r="10" spans="1:10" ht="16.5" customHeight="1" thickBot="1" x14ac:dyDescent="0.25">
      <c r="A10" s="67" t="str">
        <f>IF(OR(ISBLANK(B9),ISBLANK(B10)),"",1)</f>
        <v/>
      </c>
      <c r="B10" s="50"/>
      <c r="C10" s="68" t="str">
        <f>IF(ISBLANK(B10),"",VLOOKUP(B10,licencias!$A$1:$D$18000,3,0))</f>
        <v/>
      </c>
      <c r="D10" s="69" t="str">
        <f>IF(ISBLANK(B10),"",VLOOKUP(B10,licencias!$A$1:$D$18000,4,0))</f>
        <v/>
      </c>
      <c r="E10" s="69" t="str">
        <f>IF(ISBLANK(B10),"",VLOOKUP(B10,licencias!$A$1:$D$18000,2,0))</f>
        <v/>
      </c>
      <c r="F10" s="1" t="str">
        <f t="shared" ref="F10:F31" si="0">$F$4</f>
        <v>D65M</v>
      </c>
      <c r="G10" s="1" t="str">
        <f>CLUB!$D$9</f>
        <v>_</v>
      </c>
    </row>
    <row r="11" spans="1:10" ht="16.5" customHeight="1" x14ac:dyDescent="0.2">
      <c r="A11" s="64" t="str">
        <f>IF(OR(ISBLANK(B11),ISBLANK(B12)),"",2)</f>
        <v/>
      </c>
      <c r="B11" s="49"/>
      <c r="C11" s="65" t="str">
        <f>IF(ISBLANK(B11),"",VLOOKUP(B11,licencias!$A$1:$D$18000,3,0))</f>
        <v/>
      </c>
      <c r="D11" s="66" t="str">
        <f>IF(ISBLANK(B11),"",VLOOKUP(B11,licencias!$A$1:$D$18000,4,0))</f>
        <v/>
      </c>
      <c r="E11" s="66" t="str">
        <f>IF(ISBLANK(B11),"",VLOOKUP(B11,licencias!$A$1:$D$18000,2,0))</f>
        <v/>
      </c>
      <c r="F11" s="1" t="str">
        <f t="shared" si="0"/>
        <v>D65M</v>
      </c>
      <c r="G11" s="1" t="str">
        <f>CLUB!$D$9</f>
        <v>_</v>
      </c>
    </row>
    <row r="12" spans="1:10" ht="16.5" customHeight="1" thickBot="1" x14ac:dyDescent="0.25">
      <c r="A12" s="67" t="str">
        <f>IF(OR(ISBLANK(B11),ISBLANK(B12)),"",2)</f>
        <v/>
      </c>
      <c r="B12" s="50"/>
      <c r="C12" s="68" t="str">
        <f>IF(ISBLANK(B12),"",VLOOKUP(B12,licencias!$A$1:$D$18000,3,0))</f>
        <v/>
      </c>
      <c r="D12" s="69" t="str">
        <f>IF(ISBLANK(B12),"",VLOOKUP(B12,licencias!$A$1:$D$18000,4,0))</f>
        <v/>
      </c>
      <c r="E12" s="69" t="str">
        <f>IF(ISBLANK(B12),"",VLOOKUP(B12,licencias!$A$1:$D$18000,2,0))</f>
        <v/>
      </c>
      <c r="F12" s="1" t="str">
        <f t="shared" si="0"/>
        <v>D65M</v>
      </c>
      <c r="G12" s="1" t="str">
        <f>CLUB!$D$9</f>
        <v>_</v>
      </c>
    </row>
    <row r="13" spans="1:10" ht="16.5" customHeight="1" x14ac:dyDescent="0.2">
      <c r="A13" s="64" t="str">
        <f>IF(OR(ISBLANK(B13),ISBLANK(B14)),"",3)</f>
        <v/>
      </c>
      <c r="B13" s="49"/>
      <c r="C13" s="65" t="str">
        <f>IF(ISBLANK(B13),"",VLOOKUP(B13,licencias!$A$1:$D$18000,3,0))</f>
        <v/>
      </c>
      <c r="D13" s="66" t="str">
        <f>IF(ISBLANK(B13),"",VLOOKUP(B13,licencias!$A$1:$D$18000,4,0))</f>
        <v/>
      </c>
      <c r="E13" s="66" t="str">
        <f>IF(ISBLANK(B13),"",VLOOKUP(B13,licencias!$A$1:$D$18000,2,0))</f>
        <v/>
      </c>
      <c r="F13" s="1" t="str">
        <f t="shared" si="0"/>
        <v>D65M</v>
      </c>
      <c r="G13" s="1" t="str">
        <f>CLUB!$D$9</f>
        <v>_</v>
      </c>
    </row>
    <row r="14" spans="1:10" ht="16.5" customHeight="1" thickBot="1" x14ac:dyDescent="0.25">
      <c r="A14" s="67" t="str">
        <f>IF(OR(ISBLANK(B13),ISBLANK(B14)),"",3)</f>
        <v/>
      </c>
      <c r="B14" s="50"/>
      <c r="C14" s="68" t="str">
        <f>IF(ISBLANK(B14),"",VLOOKUP(B14,licencias!$A$1:$D$18000,3,0))</f>
        <v/>
      </c>
      <c r="D14" s="69" t="str">
        <f>IF(ISBLANK(B14),"",VLOOKUP(B14,licencias!$A$1:$D$18000,4,0))</f>
        <v/>
      </c>
      <c r="E14" s="69" t="str">
        <f>IF(ISBLANK(B14),"",VLOOKUP(B14,licencias!$A$1:$D$18000,2,0))</f>
        <v/>
      </c>
      <c r="F14" s="1" t="str">
        <f t="shared" si="0"/>
        <v>D65M</v>
      </c>
      <c r="G14" s="1" t="str">
        <f>CLUB!$D$9</f>
        <v>_</v>
      </c>
    </row>
    <row r="15" spans="1:10" ht="16.5" customHeight="1" x14ac:dyDescent="0.2">
      <c r="A15" s="64" t="str">
        <f>IF(OR(ISBLANK(B15),ISBLANK(B16)),"",4)</f>
        <v/>
      </c>
      <c r="B15" s="49"/>
      <c r="C15" s="65" t="str">
        <f>IF(ISBLANK(B15),"",VLOOKUP(B15,licencias!$A$1:$D$18000,3,0))</f>
        <v/>
      </c>
      <c r="D15" s="66" t="str">
        <f>IF(ISBLANK(B15),"",VLOOKUP(B15,licencias!$A$1:$D$18000,4,0))</f>
        <v/>
      </c>
      <c r="E15" s="66" t="str">
        <f>IF(ISBLANK(B15),"",VLOOKUP(B15,licencias!$A$1:$D$18000,2,0))</f>
        <v/>
      </c>
      <c r="F15" s="1" t="str">
        <f t="shared" si="0"/>
        <v>D65M</v>
      </c>
      <c r="G15" s="1" t="str">
        <f>CLUB!$D$9</f>
        <v>_</v>
      </c>
    </row>
    <row r="16" spans="1:10" ht="16.5" customHeight="1" thickBot="1" x14ac:dyDescent="0.25">
      <c r="A16" s="67" t="str">
        <f>IF(OR(ISBLANK(B15),ISBLANK(B16)),"",4)</f>
        <v/>
      </c>
      <c r="B16" s="50"/>
      <c r="C16" s="68" t="str">
        <f>IF(ISBLANK(B16),"",VLOOKUP(B16,licencias!$A$1:$D$18000,3,0))</f>
        <v/>
      </c>
      <c r="D16" s="69" t="str">
        <f>IF(ISBLANK(B16),"",VLOOKUP(B16,licencias!$A$1:$D$18000,4,0))</f>
        <v/>
      </c>
      <c r="E16" s="69" t="str">
        <f>IF(ISBLANK(B16),"",VLOOKUP(B16,licencias!$A$1:$D$18000,2,0))</f>
        <v/>
      </c>
      <c r="F16" s="1" t="str">
        <f t="shared" si="0"/>
        <v>D65M</v>
      </c>
      <c r="G16" s="1" t="str">
        <f>CLUB!$D$9</f>
        <v>_</v>
      </c>
    </row>
    <row r="17" spans="1:7" ht="16.5" customHeight="1" x14ac:dyDescent="0.2">
      <c r="A17" s="64" t="str">
        <f>IF(OR(ISBLANK(B17),ISBLANK(B18)),"",5)</f>
        <v/>
      </c>
      <c r="B17" s="49"/>
      <c r="C17" s="65" t="str">
        <f>IF(ISBLANK(B17),"",VLOOKUP(B17,licencias!$A$1:$D$18000,3,0))</f>
        <v/>
      </c>
      <c r="D17" s="66" t="str">
        <f>IF(ISBLANK(B17),"",VLOOKUP(B17,licencias!$A$1:$D$18000,4,0))</f>
        <v/>
      </c>
      <c r="E17" s="66" t="str">
        <f>IF(ISBLANK(B17),"",VLOOKUP(B17,licencias!$A$1:$D$18000,2,0))</f>
        <v/>
      </c>
      <c r="F17" s="1" t="str">
        <f t="shared" si="0"/>
        <v>D65M</v>
      </c>
      <c r="G17" s="1" t="str">
        <f>CLUB!$D$9</f>
        <v>_</v>
      </c>
    </row>
    <row r="18" spans="1:7" ht="16.5" customHeight="1" thickBot="1" x14ac:dyDescent="0.25">
      <c r="A18" s="67" t="str">
        <f>IF(OR(ISBLANK(B17),ISBLANK(B18)),"",5)</f>
        <v/>
      </c>
      <c r="B18" s="50"/>
      <c r="C18" s="68" t="str">
        <f>IF(ISBLANK(B18),"",VLOOKUP(B18,licencias!$A$1:$D$18000,3,0))</f>
        <v/>
      </c>
      <c r="D18" s="69" t="str">
        <f>IF(ISBLANK(B18),"",VLOOKUP(B18,licencias!$A$1:$D$18000,4,0))</f>
        <v/>
      </c>
      <c r="E18" s="69" t="str">
        <f>IF(ISBLANK(B18),"",VLOOKUP(B18,licencias!$A$1:$D$18000,2,0))</f>
        <v/>
      </c>
      <c r="F18" s="1" t="str">
        <f t="shared" si="0"/>
        <v>D65M</v>
      </c>
      <c r="G18" s="1" t="str">
        <f>CLUB!$D$9</f>
        <v>_</v>
      </c>
    </row>
    <row r="19" spans="1:7" ht="16.5" customHeight="1" x14ac:dyDescent="0.2">
      <c r="A19" s="64" t="str">
        <f>IF(OR(ISBLANK(B19),ISBLANK(B20)),"",6)</f>
        <v/>
      </c>
      <c r="B19" s="49"/>
      <c r="C19" s="65" t="str">
        <f>IF(ISBLANK(B19),"",VLOOKUP(B19,licencias!$A$1:$D$18000,3,0))</f>
        <v/>
      </c>
      <c r="D19" s="66" t="str">
        <f>IF(ISBLANK(B19),"",VLOOKUP(B19,licencias!$A$1:$D$18000,4,0))</f>
        <v/>
      </c>
      <c r="E19" s="66" t="str">
        <f>IF(ISBLANK(B19),"",VLOOKUP(B19,licencias!$A$1:$D$18000,2,0))</f>
        <v/>
      </c>
      <c r="F19" s="1" t="str">
        <f t="shared" si="0"/>
        <v>D65M</v>
      </c>
      <c r="G19" s="1" t="str">
        <f>CLUB!$D$9</f>
        <v>_</v>
      </c>
    </row>
    <row r="20" spans="1:7" ht="15.75" customHeight="1" thickBot="1" x14ac:dyDescent="0.25">
      <c r="A20" s="67" t="str">
        <f>IF(OR(ISBLANK(B19),ISBLANK(B20)),"",6)</f>
        <v/>
      </c>
      <c r="B20" s="50"/>
      <c r="C20" s="70" t="str">
        <f>IF(ISBLANK(B20),"",VLOOKUP(B20,licencias!$A$1:$D$18000,3,0))</f>
        <v/>
      </c>
      <c r="D20" s="69" t="str">
        <f>IF(ISBLANK(B20),"",VLOOKUP(B20,licencias!$A$1:$D$18000,4,0))</f>
        <v/>
      </c>
      <c r="E20" s="71" t="str">
        <f>IF(ISBLANK(B20),"",VLOOKUP(B20,licencias!$A$1:$D$18000,2,0))</f>
        <v/>
      </c>
      <c r="F20" s="1" t="str">
        <f t="shared" si="0"/>
        <v>D65M</v>
      </c>
      <c r="G20" s="1" t="str">
        <f>CLUB!$D$9</f>
        <v>_</v>
      </c>
    </row>
    <row r="21" spans="1:7" ht="15.75" customHeight="1" x14ac:dyDescent="0.2">
      <c r="A21" s="64" t="str">
        <f>IF(OR(ISBLANK(B21),ISBLANK(B22)),"",7)</f>
        <v/>
      </c>
      <c r="B21" s="49"/>
      <c r="C21" s="65" t="str">
        <f>IF(ISBLANK(B21),"",VLOOKUP(B21,licencias!$A$1:$D$18000,3,0))</f>
        <v/>
      </c>
      <c r="D21" s="66" t="str">
        <f>IF(ISBLANK(B21),"",VLOOKUP(B21,licencias!$A$1:$D$18000,4,0))</f>
        <v/>
      </c>
      <c r="E21" s="66" t="str">
        <f>IF(ISBLANK(B21),"",VLOOKUP(B21,licencias!$A$1:$D$18000,2,0))</f>
        <v/>
      </c>
      <c r="F21" s="1" t="str">
        <f t="shared" si="0"/>
        <v>D65M</v>
      </c>
      <c r="G21" s="1" t="str">
        <f>CLUB!$D$9</f>
        <v>_</v>
      </c>
    </row>
    <row r="22" spans="1:7" ht="15.75" customHeight="1" thickBot="1" x14ac:dyDescent="0.25">
      <c r="A22" s="67" t="str">
        <f>IF(OR(ISBLANK(B21),ISBLANK(B22)),"",7)</f>
        <v/>
      </c>
      <c r="B22" s="50"/>
      <c r="C22" s="70" t="str">
        <f>IF(ISBLANK(B22),"",VLOOKUP(B22,licencias!$A$1:$D$18000,3,0))</f>
        <v/>
      </c>
      <c r="D22" s="71" t="str">
        <f>IF(ISBLANK(B22),"",VLOOKUP(B22,licencias!$A$1:$D$18000,4,0))</f>
        <v/>
      </c>
      <c r="E22" s="71" t="str">
        <f>IF(ISBLANK(B22),"",VLOOKUP(B22,licencias!$A$1:$D$18000,2,0))</f>
        <v/>
      </c>
      <c r="F22" s="1" t="str">
        <f t="shared" si="0"/>
        <v>D65M</v>
      </c>
      <c r="G22" s="1" t="str">
        <f>CLUB!$D$9</f>
        <v>_</v>
      </c>
    </row>
    <row r="23" spans="1:7" ht="15.75" customHeight="1" x14ac:dyDescent="0.2">
      <c r="A23" s="72"/>
      <c r="B23" s="2"/>
      <c r="C23" s="73"/>
      <c r="D23" s="73"/>
      <c r="E23" s="73"/>
      <c r="F23" s="1" t="str">
        <f t="shared" si="0"/>
        <v>D65M</v>
      </c>
      <c r="G23" s="1" t="str">
        <f>CLUB!$D$9</f>
        <v>_</v>
      </c>
    </row>
    <row r="24" spans="1:7" ht="15.75" customHeight="1" x14ac:dyDescent="0.2">
      <c r="A24" s="131" t="s">
        <v>1566</v>
      </c>
      <c r="B24" s="131"/>
      <c r="C24" s="131"/>
      <c r="D24" s="131"/>
      <c r="E24" s="131"/>
      <c r="F24" s="1" t="str">
        <f t="shared" si="0"/>
        <v>D65M</v>
      </c>
      <c r="G24" s="1" t="str">
        <f>CLUB!$D$9</f>
        <v>_</v>
      </c>
    </row>
    <row r="25" spans="1:7" ht="18" customHeight="1" thickBot="1" x14ac:dyDescent="0.25">
      <c r="B25" s="4" t="s">
        <v>9</v>
      </c>
      <c r="C25" s="8" t="s">
        <v>7</v>
      </c>
      <c r="D25" s="5" t="s">
        <v>8</v>
      </c>
      <c r="E25" s="5" t="s">
        <v>6</v>
      </c>
      <c r="F25" s="1" t="str">
        <f t="shared" si="0"/>
        <v>D65M</v>
      </c>
      <c r="G25" s="1" t="str">
        <f>CLUB!$D$9</f>
        <v>_</v>
      </c>
    </row>
    <row r="26" spans="1:7" ht="15.75" customHeight="1" x14ac:dyDescent="0.2">
      <c r="A26" s="64" t="str">
        <f>IF(OR(ISBLANK(B26),ISBLANK(B27)),"",1)</f>
        <v/>
      </c>
      <c r="B26" s="49"/>
      <c r="C26" s="65" t="str">
        <f>IF(ISBLANK(B26),"",VLOOKUP(B26,licencias!$A$1:$D$18000,3,0))</f>
        <v/>
      </c>
      <c r="D26" s="66" t="str">
        <f>IF(ISBLANK(B26),"",VLOOKUP(B26,licencias!$A$1:$D$18000,4,0))</f>
        <v/>
      </c>
      <c r="E26" s="66" t="str">
        <f>IF(ISBLANK(B26),"",VLOOKUP(B26,licencias!$A$1:$D$18000,2,0))</f>
        <v/>
      </c>
      <c r="F26" s="1" t="str">
        <f t="shared" si="0"/>
        <v>D65M</v>
      </c>
      <c r="G26" s="1" t="str">
        <f>CLUB!$D$9</f>
        <v>_</v>
      </c>
    </row>
    <row r="27" spans="1:7" ht="15.75" customHeight="1" thickBot="1" x14ac:dyDescent="0.25">
      <c r="A27" s="67" t="str">
        <f>IF(OR(ISBLANK(B26),ISBLANK(B27)),"",1)</f>
        <v/>
      </c>
      <c r="B27" s="50"/>
      <c r="C27" s="68" t="str">
        <f>IF(ISBLANK(B27),"",VLOOKUP(B27,licencias!$A$1:$D$18000,3,0))</f>
        <v/>
      </c>
      <c r="D27" s="69" t="str">
        <f>IF(ISBLANK(B27),"",VLOOKUP(B27,licencias!$A$1:$D$18000,4,0))</f>
        <v/>
      </c>
      <c r="E27" s="69" t="str">
        <f>IF(ISBLANK(B27),"",VLOOKUP(B27,licencias!$A$1:$D$18000,2,0))</f>
        <v/>
      </c>
      <c r="F27" s="1" t="str">
        <f t="shared" si="0"/>
        <v>D65M</v>
      </c>
      <c r="G27" s="1" t="str">
        <f>CLUB!$D$9</f>
        <v>_</v>
      </c>
    </row>
    <row r="28" spans="1:7" ht="15.75" customHeight="1" x14ac:dyDescent="0.2">
      <c r="A28" s="64" t="str">
        <f>IF(OR(ISBLANK(B28),ISBLANK(B29)),"",2)</f>
        <v/>
      </c>
      <c r="B28" s="49"/>
      <c r="C28" s="65" t="str">
        <f>IF(ISBLANK(B28),"",VLOOKUP(B28,licencias!$A$1:$D$18000,3,0))</f>
        <v/>
      </c>
      <c r="D28" s="66" t="str">
        <f>IF(ISBLANK(B28),"",VLOOKUP(B28,licencias!$A$1:$D$18000,4,0))</f>
        <v/>
      </c>
      <c r="E28" s="66" t="str">
        <f>IF(ISBLANK(B28),"",VLOOKUP(B28,licencias!$A$1:$D$18000,2,0))</f>
        <v/>
      </c>
      <c r="F28" s="1" t="str">
        <f t="shared" si="0"/>
        <v>D65M</v>
      </c>
      <c r="G28" s="1" t="str">
        <f>CLUB!$D$9</f>
        <v>_</v>
      </c>
    </row>
    <row r="29" spans="1:7" ht="15.75" customHeight="1" thickBot="1" x14ac:dyDescent="0.25">
      <c r="A29" s="67" t="str">
        <f>IF(OR(ISBLANK(B28),ISBLANK(B29)),"",2)</f>
        <v/>
      </c>
      <c r="B29" s="50"/>
      <c r="C29" s="68" t="str">
        <f>IF(ISBLANK(B29),"",VLOOKUP(B29,licencias!$A$1:$D$18000,3,0))</f>
        <v/>
      </c>
      <c r="D29" s="69" t="str">
        <f>IF(ISBLANK(B29),"",VLOOKUP(B29,licencias!$A$1:$D$18000,4,0))</f>
        <v/>
      </c>
      <c r="E29" s="69" t="str">
        <f>IF(ISBLANK(B29),"",VLOOKUP(B29,licencias!$A$1:$D$18000,2,0))</f>
        <v/>
      </c>
      <c r="F29" s="1" t="str">
        <f t="shared" si="0"/>
        <v>D65M</v>
      </c>
      <c r="G29" s="1" t="str">
        <f>CLUB!$D$9</f>
        <v>_</v>
      </c>
    </row>
    <row r="30" spans="1:7" ht="15.75" customHeight="1" x14ac:dyDescent="0.2">
      <c r="A30" s="64" t="str">
        <f>IF(OR(ISBLANK(B30),ISBLANK(B31)),"",3)</f>
        <v/>
      </c>
      <c r="B30" s="49"/>
      <c r="C30" s="65" t="str">
        <f>IF(ISBLANK(B30),"",VLOOKUP(B30,licencias!$A$1:$D$18000,3,0))</f>
        <v/>
      </c>
      <c r="D30" s="66" t="str">
        <f>IF(ISBLANK(B30),"",VLOOKUP(B30,licencias!$A$1:$D$18000,4,0))</f>
        <v/>
      </c>
      <c r="E30" s="66" t="str">
        <f>IF(ISBLANK(B30),"",VLOOKUP(B30,licencias!$A$1:$D$18000,2,0))</f>
        <v/>
      </c>
      <c r="F30" s="1" t="str">
        <f t="shared" si="0"/>
        <v>D65M</v>
      </c>
      <c r="G30" s="1" t="str">
        <f>CLUB!$D$9</f>
        <v>_</v>
      </c>
    </row>
    <row r="31" spans="1:7" ht="15.75" customHeight="1" thickBot="1" x14ac:dyDescent="0.25">
      <c r="A31" s="67" t="str">
        <f>IF(OR(ISBLANK(B30),ISBLANK(B31)),"",3)</f>
        <v/>
      </c>
      <c r="B31" s="50"/>
      <c r="C31" s="68" t="str">
        <f>IF(ISBLANK(B31),"",VLOOKUP(B31,licencias!$A$1:$D$18000,3,0))</f>
        <v/>
      </c>
      <c r="D31" s="69" t="str">
        <f>IF(ISBLANK(B31),"",VLOOKUP(B31,licencias!$A$1:$D$18000,4,0))</f>
        <v/>
      </c>
      <c r="E31" s="69" t="str">
        <f>IF(ISBLANK(B31),"",VLOOKUP(B31,licencias!$A$1:$D$18000,2,0))</f>
        <v/>
      </c>
      <c r="F31" s="1" t="str">
        <f t="shared" si="0"/>
        <v>D65M</v>
      </c>
      <c r="G31" s="1" t="str">
        <f>CLUB!$D$9</f>
        <v>_</v>
      </c>
    </row>
  </sheetData>
  <sheetProtection sheet="1" objects="1" scenarios="1" selectLockedCells="1"/>
  <mergeCells count="4">
    <mergeCell ref="A2:E2"/>
    <mergeCell ref="A3:E3"/>
    <mergeCell ref="A4:E4"/>
    <mergeCell ref="A24:E24"/>
  </mergeCells>
  <conditionalFormatting sqref="B23">
    <cfRule type="cellIs" dxfId="5" priority="3" stopIfTrue="1" operator="equal">
      <formula>0</formula>
    </cfRule>
  </conditionalFormatting>
  <conditionalFormatting sqref="B9:B22">
    <cfRule type="cellIs" dxfId="4" priority="2" stopIfTrue="1" operator="equal">
      <formula>0</formula>
    </cfRule>
  </conditionalFormatting>
  <conditionalFormatting sqref="B26:B31">
    <cfRule type="cellIs" dxfId="3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 &amp;C&amp;"Times New Roman,Normal"- DEPORTE OLÍMPICO -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rgb="FF00B050"/>
  </sheetPr>
  <dimension ref="A1:M25"/>
  <sheetViews>
    <sheetView showGridLines="0" zoomScaleNormal="100" zoomScaleSheetLayoutView="100" workbookViewId="0">
      <selection activeCell="A18" sqref="A18"/>
    </sheetView>
  </sheetViews>
  <sheetFormatPr baseColWidth="10" defaultColWidth="11.42578125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14" width="11.42578125" style="1" customWidth="1"/>
    <col min="15" max="23" width="0" style="1" hidden="1" customWidth="1"/>
    <col min="24" max="16384" width="11.42578125" style="1"/>
  </cols>
  <sheetData>
    <row r="1" spans="1:10" ht="7.5" customHeight="1" x14ac:dyDescent="0.2"/>
    <row r="2" spans="1:10" ht="18.75" customHeight="1" x14ac:dyDescent="0.25">
      <c r="A2" s="109" t="s">
        <v>5414</v>
      </c>
      <c r="B2" s="109"/>
      <c r="C2" s="109"/>
      <c r="D2" s="109"/>
      <c r="E2" s="109"/>
      <c r="F2" s="109"/>
    </row>
    <row r="3" spans="1:10" ht="18.75" customHeight="1" x14ac:dyDescent="0.25">
      <c r="A3" s="118" t="s">
        <v>1758</v>
      </c>
      <c r="B3" s="118"/>
      <c r="C3" s="118"/>
      <c r="D3" s="118"/>
      <c r="E3" s="118"/>
      <c r="F3" s="118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29"/>
      <c r="F4" s="130"/>
      <c r="G4" s="63" t="s">
        <v>1840</v>
      </c>
    </row>
    <row r="5" spans="1:10" ht="6" customHeight="1" x14ac:dyDescent="0.2">
      <c r="D5" s="25"/>
      <c r="E5" s="9"/>
      <c r="F5" s="9"/>
    </row>
    <row r="6" spans="1:10" ht="13.5" thickBot="1" x14ac:dyDescent="0.25"/>
    <row r="7" spans="1:10" ht="18" customHeight="1" x14ac:dyDescent="0.2">
      <c r="B7" s="132" t="s">
        <v>24</v>
      </c>
      <c r="C7" s="133"/>
      <c r="D7" s="134" t="s">
        <v>2276</v>
      </c>
      <c r="E7" s="135"/>
      <c r="F7" s="136"/>
    </row>
    <row r="8" spans="1:10" ht="13.5" thickBot="1" x14ac:dyDescent="0.25">
      <c r="B8" s="27" t="s">
        <v>21</v>
      </c>
      <c r="C8" s="28" t="s">
        <v>9</v>
      </c>
      <c r="D8" s="29" t="s">
        <v>7</v>
      </c>
      <c r="E8" s="30" t="s">
        <v>8</v>
      </c>
      <c r="F8" s="34" t="s">
        <v>6</v>
      </c>
    </row>
    <row r="9" spans="1:10" ht="16.5" customHeight="1" x14ac:dyDescent="0.2">
      <c r="A9" s="55" t="str">
        <f>IF(D9="","",1)</f>
        <v/>
      </c>
      <c r="B9" s="74" t="s">
        <v>16</v>
      </c>
      <c r="C9" s="51"/>
      <c r="D9" s="17" t="str">
        <f>IF(ISBLANK(C9),"",VLOOKUP(C9,licencias!$A$1:$D$18000,3,0))</f>
        <v/>
      </c>
      <c r="E9" s="75" t="str">
        <f>IF(ISBLANK(C9),"",VLOOKUP(C9,licencias!$A$1:$D$18000,4,0))</f>
        <v/>
      </c>
      <c r="F9" s="76" t="str">
        <f>IF(ISBLANK(C9),"",VLOOKUP(C9,licencias!$A$1:$D$18000,2,0))</f>
        <v/>
      </c>
      <c r="G9" s="1" t="str">
        <f t="shared" ref="G9:G23" si="0">$G$4</f>
        <v>E65M</v>
      </c>
      <c r="H9" s="1" t="str">
        <f>CLUB!$D$9</f>
        <v>_</v>
      </c>
      <c r="J9" s="1">
        <f>MAX(A9:A25)</f>
        <v>0</v>
      </c>
    </row>
    <row r="10" spans="1:10" ht="16.5" customHeight="1" x14ac:dyDescent="0.2">
      <c r="A10" s="12" t="str">
        <f>A9</f>
        <v/>
      </c>
      <c r="B10" s="77" t="s">
        <v>17</v>
      </c>
      <c r="C10" s="48"/>
      <c r="D10" s="17" t="str">
        <f>IF(ISBLANK(C10),"",VLOOKUP(C10,licencias!$A$1:$D$18000,3,0))</f>
        <v/>
      </c>
      <c r="E10" s="56" t="str">
        <f>IF(ISBLANK(C10),"",VLOOKUP(C10,licencias!$A$1:$D$18000,4,0))</f>
        <v/>
      </c>
      <c r="F10" s="78" t="str">
        <f>IF(ISBLANK(C10),"",VLOOKUP(C10,licencias!$A$1:$D$18000,2,0))</f>
        <v/>
      </c>
      <c r="G10" s="1" t="str">
        <f t="shared" si="0"/>
        <v>E65M</v>
      </c>
      <c r="H10" s="1" t="str">
        <f>CLUB!$D$9</f>
        <v>_</v>
      </c>
    </row>
    <row r="11" spans="1:10" ht="16.5" customHeight="1" x14ac:dyDescent="0.2">
      <c r="A11" s="12" t="str">
        <f>A10</f>
        <v/>
      </c>
      <c r="B11" s="77" t="s">
        <v>18</v>
      </c>
      <c r="C11" s="48"/>
      <c r="D11" s="17" t="str">
        <f>IF(ISBLANK(C11),"",VLOOKUP(C11,licencias!$A$1:$D$18000,3,0))</f>
        <v/>
      </c>
      <c r="E11" s="56" t="str">
        <f>IF(ISBLANK(C11),"",VLOOKUP(C11,licencias!$A$1:$D$18000,4,0))</f>
        <v/>
      </c>
      <c r="F11" s="78" t="str">
        <f>IF(ISBLANK(C11),"",VLOOKUP(C11,licencias!$A$1:$D$18000,2,0))</f>
        <v/>
      </c>
      <c r="G11" s="1" t="str">
        <f t="shared" si="0"/>
        <v>E65M</v>
      </c>
      <c r="H11" s="1" t="str">
        <f>CLUB!$D$9</f>
        <v>_</v>
      </c>
    </row>
    <row r="12" spans="1:10" ht="16.5" customHeight="1" thickBot="1" x14ac:dyDescent="0.25">
      <c r="A12" s="46" t="str">
        <f>A11</f>
        <v/>
      </c>
      <c r="B12" s="79" t="s">
        <v>19</v>
      </c>
      <c r="C12" s="52"/>
      <c r="D12" s="47" t="str">
        <f>IF(ISBLANK(C12),"",VLOOKUP(C12,licencias!$A$1:$D$18000,3,0))</f>
        <v/>
      </c>
      <c r="E12" s="80" t="str">
        <f>IF(ISBLANK(C12),"",VLOOKUP(C12,licencias!$A$1:$D$18000,4,0))</f>
        <v/>
      </c>
      <c r="F12" s="81" t="str">
        <f>IF(ISBLANK(C12),"",VLOOKUP(C12,licencias!$A$1:$D$18000,2,0))</f>
        <v/>
      </c>
      <c r="G12" s="1" t="str">
        <f t="shared" si="0"/>
        <v>E65M</v>
      </c>
      <c r="H12" s="1" t="str">
        <f>CLUB!$D$9</f>
        <v>_</v>
      </c>
    </row>
    <row r="13" spans="1:10" ht="16.5" customHeight="1" x14ac:dyDescent="0.2">
      <c r="A13" s="11" t="str">
        <f>A12</f>
        <v/>
      </c>
      <c r="B13" s="74" t="s">
        <v>22</v>
      </c>
      <c r="C13" s="51"/>
      <c r="D13" s="15" t="str">
        <f>IF(ISBLANK(C13),"",VLOOKUP(C13,licencias!$A$1:$D$18000,3,0))</f>
        <v/>
      </c>
      <c r="E13" s="75" t="str">
        <f>IF(ISBLANK(C13),"",VLOOKUP(C13,licencias!$A$1:$D$18000,4,0))</f>
        <v/>
      </c>
      <c r="F13" s="76" t="str">
        <f>IF(ISBLANK(C13),"",VLOOKUP(C13,licencias!$A$1:$D$18000,2,0))</f>
        <v/>
      </c>
      <c r="G13" s="1" t="str">
        <f t="shared" si="0"/>
        <v>E65M</v>
      </c>
      <c r="H13" s="1" t="str">
        <f>CLUB!$D$9</f>
        <v>_</v>
      </c>
    </row>
    <row r="14" spans="1:10" ht="16.5" customHeight="1" thickBot="1" x14ac:dyDescent="0.25">
      <c r="A14" s="13" t="str">
        <f>A13</f>
        <v/>
      </c>
      <c r="B14" s="82" t="s">
        <v>23</v>
      </c>
      <c r="C14" s="53"/>
      <c r="D14" s="19" t="str">
        <f>IF(ISBLANK(C14),"",VLOOKUP(C14,licencias!$A$1:$D$18000,3,0))</f>
        <v/>
      </c>
      <c r="E14" s="83" t="str">
        <f>IF(ISBLANK(C14),"",VLOOKUP(C14,licencias!$A$1:$D$18000,4,0))</f>
        <v/>
      </c>
      <c r="F14" s="84" t="str">
        <f>IF(ISBLANK(C14),"",VLOOKUP(C14,licencias!$A$1:$D$18000,2,0))</f>
        <v/>
      </c>
      <c r="G14" s="1" t="str">
        <f t="shared" si="0"/>
        <v>E65M</v>
      </c>
      <c r="H14" s="1" t="str">
        <f>CLUB!$D$9</f>
        <v>_</v>
      </c>
    </row>
    <row r="15" spans="1:10" ht="16.5" customHeight="1" thickBot="1" x14ac:dyDescent="0.25">
      <c r="G15" s="1" t="str">
        <f t="shared" si="0"/>
        <v>E65M</v>
      </c>
      <c r="H15" s="1" t="str">
        <f>CLUB!$D$9</f>
        <v>_</v>
      </c>
    </row>
    <row r="16" spans="1:10" ht="16.5" customHeight="1" x14ac:dyDescent="0.2">
      <c r="B16" s="132" t="s">
        <v>24</v>
      </c>
      <c r="C16" s="133"/>
      <c r="D16" s="134" t="s">
        <v>2277</v>
      </c>
      <c r="E16" s="135"/>
      <c r="F16" s="136"/>
      <c r="G16" s="1" t="str">
        <f t="shared" si="0"/>
        <v>E65M</v>
      </c>
      <c r="H16" s="1" t="str">
        <f>CLUB!$D$9</f>
        <v>_</v>
      </c>
    </row>
    <row r="17" spans="1:8" ht="13.5" thickBot="1" x14ac:dyDescent="0.25">
      <c r="B17" s="27" t="s">
        <v>21</v>
      </c>
      <c r="C17" s="28" t="s">
        <v>9</v>
      </c>
      <c r="D17" s="29" t="s">
        <v>7</v>
      </c>
      <c r="E17" s="30" t="s">
        <v>8</v>
      </c>
      <c r="F17" s="34" t="s">
        <v>6</v>
      </c>
      <c r="G17" s="1" t="str">
        <f t="shared" si="0"/>
        <v>E65M</v>
      </c>
      <c r="H17" s="1" t="str">
        <f>CLUB!$D$9</f>
        <v>_</v>
      </c>
    </row>
    <row r="18" spans="1:8" ht="16.5" customHeight="1" x14ac:dyDescent="0.2">
      <c r="A18" s="55" t="str">
        <f>IF(D18="","",2)</f>
        <v/>
      </c>
      <c r="B18" s="74" t="s">
        <v>16</v>
      </c>
      <c r="C18" s="51"/>
      <c r="D18" s="17" t="str">
        <f>IF(ISBLANK(C18),"",VLOOKUP(C18,licencias!$A$1:$D$18000,3,0))</f>
        <v/>
      </c>
      <c r="E18" s="75" t="str">
        <f>IF(ISBLANK(C18),"",VLOOKUP(C18,licencias!$A$1:$D$18000,4,0))</f>
        <v/>
      </c>
      <c r="F18" s="76" t="str">
        <f>IF(ISBLANK(C18),"",VLOOKUP(C18,licencias!$A$1:$D$18000,2,0))</f>
        <v/>
      </c>
      <c r="G18" s="1" t="str">
        <f t="shared" si="0"/>
        <v>E65M</v>
      </c>
      <c r="H18" s="1" t="str">
        <f>CLUB!$D$9</f>
        <v>_</v>
      </c>
    </row>
    <row r="19" spans="1:8" ht="15.75" customHeight="1" x14ac:dyDescent="0.2">
      <c r="A19" s="12" t="str">
        <f>A18</f>
        <v/>
      </c>
      <c r="B19" s="77" t="s">
        <v>17</v>
      </c>
      <c r="C19" s="48"/>
      <c r="D19" s="17" t="str">
        <f>IF(ISBLANK(C19),"",VLOOKUP(C19,licencias!$A$1:$D$18000,3,0))</f>
        <v/>
      </c>
      <c r="E19" s="56" t="str">
        <f>IF(ISBLANK(C19),"",VLOOKUP(C19,licencias!$A$1:$D$18000,4,0))</f>
        <v/>
      </c>
      <c r="F19" s="78" t="str">
        <f>IF(ISBLANK(C19),"",VLOOKUP(C19,licencias!$A$1:$D$18000,2,0))</f>
        <v/>
      </c>
      <c r="G19" s="1" t="str">
        <f t="shared" si="0"/>
        <v>E65M</v>
      </c>
      <c r="H19" s="1" t="str">
        <f>CLUB!$D$9</f>
        <v>_</v>
      </c>
    </row>
    <row r="20" spans="1:8" ht="15.75" customHeight="1" x14ac:dyDescent="0.2">
      <c r="A20" s="12" t="str">
        <f>A19</f>
        <v/>
      </c>
      <c r="B20" s="77" t="s">
        <v>18</v>
      </c>
      <c r="C20" s="48"/>
      <c r="D20" s="17" t="str">
        <f>IF(ISBLANK(C20),"",VLOOKUP(C20,licencias!$A$1:$D$18000,3,0))</f>
        <v/>
      </c>
      <c r="E20" s="56" t="str">
        <f>IF(ISBLANK(C20),"",VLOOKUP(C20,licencias!$A$1:$D$18000,4,0))</f>
        <v/>
      </c>
      <c r="F20" s="78" t="str">
        <f>IF(ISBLANK(C20),"",VLOOKUP(C20,licencias!$A$1:$D$18000,2,0))</f>
        <v/>
      </c>
      <c r="G20" s="1" t="str">
        <f t="shared" si="0"/>
        <v>E65M</v>
      </c>
      <c r="H20" s="1" t="str">
        <f>CLUB!$D$9</f>
        <v>_</v>
      </c>
    </row>
    <row r="21" spans="1:8" ht="15.75" customHeight="1" thickBot="1" x14ac:dyDescent="0.25">
      <c r="A21" s="46" t="str">
        <f>A20</f>
        <v/>
      </c>
      <c r="B21" s="79" t="s">
        <v>19</v>
      </c>
      <c r="C21" s="52"/>
      <c r="D21" s="47" t="str">
        <f>IF(ISBLANK(C21),"",VLOOKUP(C21,licencias!$A$1:$D$18000,3,0))</f>
        <v/>
      </c>
      <c r="E21" s="80" t="str">
        <f>IF(ISBLANK(C21),"",VLOOKUP(C21,licencias!$A$1:$D$18000,4,0))</f>
        <v/>
      </c>
      <c r="F21" s="81" t="str">
        <f>IF(ISBLANK(C21),"",VLOOKUP(C21,licencias!$A$1:$D$18000,2,0))</f>
        <v/>
      </c>
      <c r="G21" s="1" t="str">
        <f t="shared" si="0"/>
        <v>E65M</v>
      </c>
      <c r="H21" s="1" t="str">
        <f>CLUB!$D$9</f>
        <v>_</v>
      </c>
    </row>
    <row r="22" spans="1:8" ht="15.75" customHeight="1" x14ac:dyDescent="0.2">
      <c r="A22" s="11" t="str">
        <f>A21</f>
        <v/>
      </c>
      <c r="B22" s="74" t="s">
        <v>22</v>
      </c>
      <c r="C22" s="51"/>
      <c r="D22" s="15" t="str">
        <f>IF(ISBLANK(C22),"",VLOOKUP(C22,licencias!$A$1:$D$18000,3,0))</f>
        <v/>
      </c>
      <c r="E22" s="75" t="str">
        <f>IF(ISBLANK(C22),"",VLOOKUP(C22,licencias!$A$1:$D$18000,4,0))</f>
        <v/>
      </c>
      <c r="F22" s="76" t="str">
        <f>IF(ISBLANK(C22),"",VLOOKUP(C22,licencias!$A$1:$D$18000,2,0))</f>
        <v/>
      </c>
      <c r="G22" s="1" t="str">
        <f t="shared" si="0"/>
        <v>E65M</v>
      </c>
      <c r="H22" s="1" t="str">
        <f>CLUB!$D$9</f>
        <v>_</v>
      </c>
    </row>
    <row r="23" spans="1:8" ht="15.75" customHeight="1" thickBot="1" x14ac:dyDescent="0.25">
      <c r="A23" s="13" t="str">
        <f>A22</f>
        <v/>
      </c>
      <c r="B23" s="82" t="s">
        <v>23</v>
      </c>
      <c r="C23" s="53"/>
      <c r="D23" s="19" t="str">
        <f>IF(ISBLANK(C23),"",VLOOKUP(C23,licencias!$A$1:$D$18000,3,0))</f>
        <v/>
      </c>
      <c r="E23" s="83" t="str">
        <f>IF(ISBLANK(C23),"",VLOOKUP(C23,licencias!$A$1:$D$18000,4,0))</f>
        <v/>
      </c>
      <c r="F23" s="84" t="str">
        <f>IF(ISBLANK(C23),"",VLOOKUP(C23,licencias!$A$1:$D$18000,2,0))</f>
        <v/>
      </c>
      <c r="G23" s="1" t="str">
        <f t="shared" si="0"/>
        <v>E65M</v>
      </c>
      <c r="H23" s="1" t="str">
        <f>CLUB!$D$9</f>
        <v>_</v>
      </c>
    </row>
    <row r="24" spans="1:8" ht="16.5" customHeight="1" x14ac:dyDescent="0.2">
      <c r="C24" s="85"/>
    </row>
    <row r="25" spans="1:8" x14ac:dyDescent="0.2">
      <c r="C25" s="85"/>
    </row>
  </sheetData>
  <sheetProtection selectLockedCells="1"/>
  <mergeCells count="7">
    <mergeCell ref="B16:C16"/>
    <mergeCell ref="D16:F16"/>
    <mergeCell ref="A2:F2"/>
    <mergeCell ref="A3:F3"/>
    <mergeCell ref="A4:F4"/>
    <mergeCell ref="B7:C7"/>
    <mergeCell ref="D7:F7"/>
  </mergeCells>
  <conditionalFormatting sqref="C18:C23 C9:C14">
    <cfRule type="cellIs" dxfId="2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España&amp;C&amp;"Times New Roman,Normal"- DEPORTE OLÍMPICO -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002060"/>
  </sheetPr>
  <dimension ref="A1:M24"/>
  <sheetViews>
    <sheetView showGridLines="0" zoomScaleNormal="100" zoomScaleSheetLayoutView="100" workbookViewId="0">
      <selection activeCell="A9" sqref="A9:A24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09" t="s">
        <v>5414</v>
      </c>
      <c r="B2" s="109"/>
      <c r="C2" s="109"/>
      <c r="D2" s="109"/>
      <c r="E2" s="109"/>
    </row>
    <row r="3" spans="1:10" ht="18.75" customHeight="1" x14ac:dyDescent="0.25">
      <c r="A3" s="127" t="s">
        <v>1729</v>
      </c>
      <c r="B3" s="127"/>
      <c r="C3" s="127"/>
      <c r="D3" s="127"/>
      <c r="E3" s="127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30"/>
      <c r="F4" s="63" t="s">
        <v>1742</v>
      </c>
    </row>
    <row r="5" spans="1:10" ht="6" customHeight="1" x14ac:dyDescent="0.2">
      <c r="C5" s="25"/>
      <c r="D5" s="9"/>
      <c r="E5" s="9"/>
    </row>
    <row r="7" spans="1:10" ht="18" customHeight="1" x14ac:dyDescent="0.2">
      <c r="B7" s="4" t="s">
        <v>9</v>
      </c>
      <c r="C7" s="8" t="s">
        <v>7</v>
      </c>
      <c r="D7" s="5" t="s">
        <v>8</v>
      </c>
      <c r="E7" s="5" t="s">
        <v>6</v>
      </c>
    </row>
    <row r="8" spans="1:10" ht="7.5" customHeight="1" x14ac:dyDescent="0.2">
      <c r="B8" s="2"/>
      <c r="C8" s="3"/>
      <c r="D8" s="7"/>
      <c r="E8" s="7"/>
    </row>
    <row r="9" spans="1:10" ht="16.5" customHeight="1" x14ac:dyDescent="0.2">
      <c r="A9" s="55" t="str">
        <f>IF(C9="","",1)</f>
        <v/>
      </c>
      <c r="B9" s="48"/>
      <c r="C9" s="17" t="str">
        <f>IF(ISBLANK(B9),"",VLOOKUP(B9,licencias!$A$1:$D$18000,3,0))</f>
        <v/>
      </c>
      <c r="D9" s="56" t="str">
        <f>IF(ISBLANK(B9),"",VLOOKUP(B9,licencias!$A$1:$D$18000,4,0))</f>
        <v/>
      </c>
      <c r="E9" s="56" t="str">
        <f>IF(ISBLANK(B9),"",VLOOKUP(B9,licencias!$A$1:$D$18000,2,0))</f>
        <v/>
      </c>
      <c r="F9" s="63" t="str">
        <f t="shared" ref="F9:F24" si="0">$F$4</f>
        <v>I70M</v>
      </c>
      <c r="G9" s="1" t="str">
        <f>CLUB!$D$9</f>
        <v>_</v>
      </c>
      <c r="J9" s="1">
        <f>MAX(A9:A24)</f>
        <v>0</v>
      </c>
    </row>
    <row r="10" spans="1:10" ht="16.5" customHeight="1" x14ac:dyDescent="0.2">
      <c r="A10" s="55" t="str">
        <f>IF(C10="","",1+A9)</f>
        <v/>
      </c>
      <c r="B10" s="48"/>
      <c r="C10" s="17" t="str">
        <f>IF(ISBLANK(B10),"",VLOOKUP(B10,licencias!$A$1:$D$18000,3,0))</f>
        <v/>
      </c>
      <c r="D10" s="56" t="str">
        <f>IF(ISBLANK(B10),"",VLOOKUP(B10,licencias!$A$1:$D$18000,4,0))</f>
        <v/>
      </c>
      <c r="E10" s="56" t="str">
        <f>IF(ISBLANK(B10),"",VLOOKUP(B10,licencias!$A$1:$D$18000,2,0))</f>
        <v/>
      </c>
      <c r="F10" s="63" t="str">
        <f t="shared" si="0"/>
        <v>I70M</v>
      </c>
      <c r="G10" s="1" t="str">
        <f>CLUB!$D$9</f>
        <v>_</v>
      </c>
    </row>
    <row r="11" spans="1:10" ht="16.5" customHeight="1" x14ac:dyDescent="0.2">
      <c r="A11" s="55" t="str">
        <f t="shared" ref="A11:A24" si="1">IF(C11="","",1+A10)</f>
        <v/>
      </c>
      <c r="B11" s="48"/>
      <c r="C11" s="17" t="str">
        <f>IF(ISBLANK(B11),"",VLOOKUP(B11,licencias!$A$1:$D$18000,3,0))</f>
        <v/>
      </c>
      <c r="D11" s="56" t="str">
        <f>IF(ISBLANK(B11),"",VLOOKUP(B11,licencias!$A$1:$D$18000,4,0))</f>
        <v/>
      </c>
      <c r="E11" s="56" t="str">
        <f>IF(ISBLANK(B11),"",VLOOKUP(B11,licencias!$A$1:$D$18000,2,0))</f>
        <v/>
      </c>
      <c r="F11" s="63" t="str">
        <f t="shared" si="0"/>
        <v>I70M</v>
      </c>
      <c r="G11" s="1" t="str">
        <f>CLUB!$D$9</f>
        <v>_</v>
      </c>
    </row>
    <row r="12" spans="1:10" ht="16.5" customHeight="1" x14ac:dyDescent="0.2">
      <c r="A12" s="55" t="str">
        <f t="shared" si="1"/>
        <v/>
      </c>
      <c r="B12" s="48"/>
      <c r="C12" s="17" t="str">
        <f>IF(ISBLANK(B12),"",VLOOKUP(B12,licencias!$A$1:$D$18000,3,0))</f>
        <v/>
      </c>
      <c r="D12" s="56" t="str">
        <f>IF(ISBLANK(B12),"",VLOOKUP(B12,licencias!$A$1:$D$18000,4,0))</f>
        <v/>
      </c>
      <c r="E12" s="56" t="str">
        <f>IF(ISBLANK(B12),"",VLOOKUP(B12,licencias!$A$1:$D$18000,2,0))</f>
        <v/>
      </c>
      <c r="F12" s="63" t="str">
        <f t="shared" si="0"/>
        <v>I70M</v>
      </c>
      <c r="G12" s="1" t="str">
        <f>CLUB!$D$9</f>
        <v>_</v>
      </c>
    </row>
    <row r="13" spans="1:10" ht="16.5" customHeight="1" x14ac:dyDescent="0.2">
      <c r="A13" s="55" t="str">
        <f t="shared" si="1"/>
        <v/>
      </c>
      <c r="B13" s="48"/>
      <c r="C13" s="17" t="str">
        <f>IF(ISBLANK(B13),"",VLOOKUP(B13,licencias!$A$1:$D$18000,3,0))</f>
        <v/>
      </c>
      <c r="D13" s="56" t="str">
        <f>IF(ISBLANK(B13),"",VLOOKUP(B13,licencias!$A$1:$D$18000,4,0))</f>
        <v/>
      </c>
      <c r="E13" s="56" t="str">
        <f>IF(ISBLANK(B13),"",VLOOKUP(B13,licencias!$A$1:$D$18000,2,0))</f>
        <v/>
      </c>
      <c r="F13" s="63" t="str">
        <f t="shared" si="0"/>
        <v>I70M</v>
      </c>
      <c r="G13" s="1" t="str">
        <f>CLUB!$D$9</f>
        <v>_</v>
      </c>
    </row>
    <row r="14" spans="1:10" ht="16.5" customHeight="1" x14ac:dyDescent="0.2">
      <c r="A14" s="55" t="str">
        <f t="shared" si="1"/>
        <v/>
      </c>
      <c r="B14" s="48"/>
      <c r="C14" s="17" t="str">
        <f>IF(ISBLANK(B14),"",VLOOKUP(B14,licencias!$A$1:$D$18000,3,0))</f>
        <v/>
      </c>
      <c r="D14" s="56" t="str">
        <f>IF(ISBLANK(B14),"",VLOOKUP(B14,licencias!$A$1:$D$18000,4,0))</f>
        <v/>
      </c>
      <c r="E14" s="56" t="str">
        <f>IF(ISBLANK(B14),"",VLOOKUP(B14,licencias!$A$1:$D$18000,2,0))</f>
        <v/>
      </c>
      <c r="F14" s="63" t="str">
        <f t="shared" si="0"/>
        <v>I70M</v>
      </c>
      <c r="G14" s="1" t="str">
        <f>CLUB!$D$9</f>
        <v>_</v>
      </c>
    </row>
    <row r="15" spans="1:10" ht="16.5" customHeight="1" x14ac:dyDescent="0.2">
      <c r="A15" s="55" t="str">
        <f t="shared" si="1"/>
        <v/>
      </c>
      <c r="B15" s="48"/>
      <c r="C15" s="17" t="str">
        <f>IF(ISBLANK(B15),"",VLOOKUP(B15,licencias!$A$1:$D$18000,3,0))</f>
        <v/>
      </c>
      <c r="D15" s="56" t="str">
        <f>IF(ISBLANK(B15),"",VLOOKUP(B15,licencias!$A$1:$D$18000,4,0))</f>
        <v/>
      </c>
      <c r="E15" s="56" t="str">
        <f>IF(ISBLANK(B15),"",VLOOKUP(B15,licencias!$A$1:$D$18000,2,0))</f>
        <v/>
      </c>
      <c r="F15" s="63" t="str">
        <f t="shared" si="0"/>
        <v>I70M</v>
      </c>
      <c r="G15" s="1" t="str">
        <f>CLUB!$D$9</f>
        <v>_</v>
      </c>
    </row>
    <row r="16" spans="1:10" ht="16.5" customHeight="1" x14ac:dyDescent="0.2">
      <c r="A16" s="55" t="str">
        <f t="shared" si="1"/>
        <v/>
      </c>
      <c r="B16" s="48"/>
      <c r="C16" s="17" t="str">
        <f>IF(ISBLANK(B16),"",VLOOKUP(B16,licencias!$A$1:$D$18000,3,0))</f>
        <v/>
      </c>
      <c r="D16" s="56" t="str">
        <f>IF(ISBLANK(B16),"",VLOOKUP(B16,licencias!$A$1:$D$18000,4,0))</f>
        <v/>
      </c>
      <c r="E16" s="56" t="str">
        <f>IF(ISBLANK(B16),"",VLOOKUP(B16,licencias!$A$1:$D$18000,2,0))</f>
        <v/>
      </c>
      <c r="F16" s="63" t="str">
        <f t="shared" si="0"/>
        <v>I70M</v>
      </c>
      <c r="G16" s="1" t="str">
        <f>CLUB!$D$9</f>
        <v>_</v>
      </c>
    </row>
    <row r="17" spans="1:7" ht="16.5" customHeight="1" x14ac:dyDescent="0.2">
      <c r="A17" s="55" t="str">
        <f t="shared" si="1"/>
        <v/>
      </c>
      <c r="B17" s="48"/>
      <c r="C17" s="17" t="str">
        <f>IF(ISBLANK(B17),"",VLOOKUP(B17,licencias!$A$1:$D$18000,3,0))</f>
        <v/>
      </c>
      <c r="D17" s="56" t="str">
        <f>IF(ISBLANK(B17),"",VLOOKUP(B17,licencias!$A$1:$D$18000,4,0))</f>
        <v/>
      </c>
      <c r="E17" s="56" t="str">
        <f>IF(ISBLANK(B17),"",VLOOKUP(B17,licencias!$A$1:$D$18000,2,0))</f>
        <v/>
      </c>
      <c r="F17" s="63" t="str">
        <f t="shared" si="0"/>
        <v>I70M</v>
      </c>
      <c r="G17" s="1" t="str">
        <f>CLUB!$D$9</f>
        <v>_</v>
      </c>
    </row>
    <row r="18" spans="1:7" ht="16.5" customHeight="1" x14ac:dyDescent="0.2">
      <c r="A18" s="55" t="str">
        <f t="shared" si="1"/>
        <v/>
      </c>
      <c r="B18" s="48"/>
      <c r="C18" s="17" t="str">
        <f>IF(ISBLANK(B18),"",VLOOKUP(B18,licencias!$A$1:$D$18000,3,0))</f>
        <v/>
      </c>
      <c r="D18" s="56" t="str">
        <f>IF(ISBLANK(B18),"",VLOOKUP(B18,licencias!$A$1:$D$18000,4,0))</f>
        <v/>
      </c>
      <c r="E18" s="56" t="str">
        <f>IF(ISBLANK(B18),"",VLOOKUP(B18,licencias!$A$1:$D$18000,2,0))</f>
        <v/>
      </c>
      <c r="F18" s="63" t="str">
        <f t="shared" si="0"/>
        <v>I70M</v>
      </c>
      <c r="G18" s="1" t="str">
        <f>CLUB!$D$9</f>
        <v>_</v>
      </c>
    </row>
    <row r="19" spans="1:7" ht="16.5" customHeight="1" x14ac:dyDescent="0.2">
      <c r="A19" s="55" t="str">
        <f t="shared" si="1"/>
        <v/>
      </c>
      <c r="B19" s="48"/>
      <c r="C19" s="17" t="str">
        <f>IF(ISBLANK(B19),"",VLOOKUP(B19,licencias!$A$1:$D$18000,3,0))</f>
        <v/>
      </c>
      <c r="D19" s="56" t="str">
        <f>IF(ISBLANK(B19),"",VLOOKUP(B19,licencias!$A$1:$D$18000,4,0))</f>
        <v/>
      </c>
      <c r="E19" s="56" t="str">
        <f>IF(ISBLANK(B19),"",VLOOKUP(B19,licencias!$A$1:$D$18000,2,0))</f>
        <v/>
      </c>
      <c r="F19" s="63" t="str">
        <f t="shared" si="0"/>
        <v>I70M</v>
      </c>
      <c r="G19" s="1" t="str">
        <f>CLUB!$D$9</f>
        <v>_</v>
      </c>
    </row>
    <row r="20" spans="1:7" ht="15.75" customHeight="1" x14ac:dyDescent="0.2">
      <c r="A20" s="55" t="str">
        <f t="shared" si="1"/>
        <v/>
      </c>
      <c r="B20" s="48"/>
      <c r="C20" s="17" t="str">
        <f>IF(ISBLANK(B20),"",VLOOKUP(B20,licencias!$A$1:$D$18000,3,0))</f>
        <v/>
      </c>
      <c r="D20" s="56" t="str">
        <f>IF(ISBLANK(B20),"",VLOOKUP(B20,licencias!$A$1:$D$18000,4,0))</f>
        <v/>
      </c>
      <c r="E20" s="56" t="str">
        <f>IF(ISBLANK(B20),"",VLOOKUP(B20,licencias!$A$1:$D$18000,2,0))</f>
        <v/>
      </c>
      <c r="F20" s="63" t="str">
        <f t="shared" si="0"/>
        <v>I70M</v>
      </c>
      <c r="G20" s="1" t="str">
        <f>CLUB!$D$9</f>
        <v>_</v>
      </c>
    </row>
    <row r="21" spans="1:7" ht="15.75" customHeight="1" x14ac:dyDescent="0.2">
      <c r="A21" s="55" t="str">
        <f t="shared" si="1"/>
        <v/>
      </c>
      <c r="B21" s="48"/>
      <c r="C21" s="17" t="str">
        <f>IF(ISBLANK(B21),"",VLOOKUP(B21,licencias!$A$1:$D$18000,3,0))</f>
        <v/>
      </c>
      <c r="D21" s="56" t="str">
        <f>IF(ISBLANK(B21),"",VLOOKUP(B21,licencias!$A$1:$D$18000,4,0))</f>
        <v/>
      </c>
      <c r="E21" s="56" t="str">
        <f>IF(ISBLANK(B21),"",VLOOKUP(B21,licencias!$A$1:$D$18000,2,0))</f>
        <v/>
      </c>
      <c r="F21" s="63" t="str">
        <f t="shared" si="0"/>
        <v>I70M</v>
      </c>
      <c r="G21" s="1" t="str">
        <f>CLUB!$D$9</f>
        <v>_</v>
      </c>
    </row>
    <row r="22" spans="1:7" ht="15.75" customHeight="1" x14ac:dyDescent="0.2">
      <c r="A22" s="55" t="str">
        <f t="shared" si="1"/>
        <v/>
      </c>
      <c r="B22" s="48"/>
      <c r="C22" s="17" t="str">
        <f>IF(ISBLANK(B22),"",VLOOKUP(B22,licencias!$A$1:$D$18000,3,0))</f>
        <v/>
      </c>
      <c r="D22" s="56" t="str">
        <f>IF(ISBLANK(B22),"",VLOOKUP(B22,licencias!$A$1:$D$18000,4,0))</f>
        <v/>
      </c>
      <c r="E22" s="56" t="str">
        <f>IF(ISBLANK(B22),"",VLOOKUP(B22,licencias!$A$1:$D$18000,2,0))</f>
        <v/>
      </c>
      <c r="F22" s="63" t="str">
        <f t="shared" si="0"/>
        <v>I70M</v>
      </c>
      <c r="G22" s="1" t="str">
        <f>CLUB!$D$9</f>
        <v>_</v>
      </c>
    </row>
    <row r="23" spans="1:7" ht="15.75" customHeight="1" x14ac:dyDescent="0.2">
      <c r="A23" s="55" t="str">
        <f t="shared" si="1"/>
        <v/>
      </c>
      <c r="B23" s="48"/>
      <c r="C23" s="17" t="str">
        <f>IF(ISBLANK(B23),"",VLOOKUP(B23,licencias!$A$1:$D$18000,3,0))</f>
        <v/>
      </c>
      <c r="D23" s="56" t="str">
        <f>IF(ISBLANK(B23),"",VLOOKUP(B23,licencias!$A$1:$D$18000,4,0))</f>
        <v/>
      </c>
      <c r="E23" s="56" t="str">
        <f>IF(ISBLANK(B23),"",VLOOKUP(B23,licencias!$A$1:$D$18000,2,0))</f>
        <v/>
      </c>
      <c r="F23" s="63" t="str">
        <f t="shared" si="0"/>
        <v>I70M</v>
      </c>
      <c r="G23" s="1" t="str">
        <f>CLUB!$D$9</f>
        <v>_</v>
      </c>
    </row>
    <row r="24" spans="1:7" ht="15.75" customHeight="1" x14ac:dyDescent="0.2">
      <c r="A24" s="55" t="str">
        <f t="shared" si="1"/>
        <v/>
      </c>
      <c r="B24" s="48"/>
      <c r="C24" s="17" t="str">
        <f>IF(ISBLANK(B24),"",VLOOKUP(B24,licencias!$A$1:$D$18000,3,0))</f>
        <v/>
      </c>
      <c r="D24" s="56" t="str">
        <f>IF(ISBLANK(B24),"",VLOOKUP(B24,licencias!$A$1:$D$18000,4,0))</f>
        <v/>
      </c>
      <c r="E24" s="56" t="str">
        <f>IF(ISBLANK(B24),"",VLOOKUP(B24,licencias!$A$1:$D$18000,2,0))</f>
        <v/>
      </c>
      <c r="F24" s="63" t="str">
        <f t="shared" si="0"/>
        <v>I70M</v>
      </c>
      <c r="G24" s="1" t="str">
        <f>CLUB!$D$9</f>
        <v>_</v>
      </c>
    </row>
  </sheetData>
  <sheetProtection selectLockedCells="1"/>
  <mergeCells count="3">
    <mergeCell ref="A2:E2"/>
    <mergeCell ref="A3:E3"/>
    <mergeCell ref="A4:E4"/>
  </mergeCells>
  <conditionalFormatting sqref="B9:B24">
    <cfRule type="cellIs" dxfId="1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 Absoluto &amp;C&amp;"Times New Roman,Normal"- DEPORTE OLÍMPICO -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rgb="FF002060"/>
  </sheetPr>
  <dimension ref="A1:M24"/>
  <sheetViews>
    <sheetView showGridLines="0" zoomScaleNormal="100" zoomScaleSheetLayoutView="100" workbookViewId="0">
      <selection activeCell="A9" sqref="A9:A24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09" t="s">
        <v>5414</v>
      </c>
      <c r="B2" s="109"/>
      <c r="C2" s="109"/>
      <c r="D2" s="109"/>
      <c r="E2" s="109"/>
    </row>
    <row r="3" spans="1:10" ht="18.75" customHeight="1" x14ac:dyDescent="0.25">
      <c r="A3" s="127" t="s">
        <v>1749</v>
      </c>
      <c r="B3" s="127"/>
      <c r="C3" s="127"/>
      <c r="D3" s="127"/>
      <c r="E3" s="127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30"/>
      <c r="F4" s="63" t="s">
        <v>1742</v>
      </c>
    </row>
    <row r="5" spans="1:10" ht="6" customHeight="1" x14ac:dyDescent="0.2">
      <c r="C5" s="25"/>
      <c r="D5" s="9"/>
      <c r="E5" s="9"/>
    </row>
    <row r="7" spans="1:10" ht="18" customHeight="1" x14ac:dyDescent="0.2">
      <c r="B7" s="4" t="s">
        <v>9</v>
      </c>
      <c r="C7" s="8" t="s">
        <v>7</v>
      </c>
      <c r="D7" s="5" t="s">
        <v>8</v>
      </c>
      <c r="E7" s="5" t="s">
        <v>6</v>
      </c>
    </row>
    <row r="8" spans="1:10" ht="7.5" customHeight="1" x14ac:dyDescent="0.2">
      <c r="B8" s="2"/>
      <c r="C8" s="3"/>
      <c r="D8" s="7"/>
      <c r="E8" s="7"/>
    </row>
    <row r="9" spans="1:10" ht="16.5" customHeight="1" x14ac:dyDescent="0.2">
      <c r="A9" s="55" t="str">
        <f>IF(C9="","",1)</f>
        <v/>
      </c>
      <c r="B9" s="48"/>
      <c r="C9" s="17" t="str">
        <f>IF(ISBLANK(B9),"",VLOOKUP(B9,licencias!$A$1:$D$18000,3,0))</f>
        <v/>
      </c>
      <c r="D9" s="56" t="str">
        <f>IF(ISBLANK(B9),"",VLOOKUP(B9,licencias!$A$1:$D$18000,4,0))</f>
        <v/>
      </c>
      <c r="E9" s="56" t="str">
        <f>IF(ISBLANK(B9),"",VLOOKUP(B9,licencias!$A$1:$D$18000,2,0))</f>
        <v/>
      </c>
      <c r="F9" s="63" t="str">
        <f t="shared" ref="F9:F24" si="0">$F$4</f>
        <v>I70M</v>
      </c>
      <c r="G9" s="1" t="str">
        <f>CLUB!$D$9</f>
        <v>_</v>
      </c>
      <c r="J9" s="1">
        <f>MAX(A9:A24)</f>
        <v>0</v>
      </c>
    </row>
    <row r="10" spans="1:10" ht="16.5" customHeight="1" x14ac:dyDescent="0.2">
      <c r="A10" s="55" t="str">
        <f>IF(C10="","",1+A9)</f>
        <v/>
      </c>
      <c r="B10" s="48"/>
      <c r="C10" s="17" t="str">
        <f>IF(ISBLANK(B10),"",VLOOKUP(B10,licencias!$A$1:$D$18000,3,0))</f>
        <v/>
      </c>
      <c r="D10" s="56" t="str">
        <f>IF(ISBLANK(B10),"",VLOOKUP(B10,licencias!$A$1:$D$18000,4,0))</f>
        <v/>
      </c>
      <c r="E10" s="56" t="str">
        <f>IF(ISBLANK(B10),"",VLOOKUP(B10,licencias!$A$1:$D$18000,2,0))</f>
        <v/>
      </c>
      <c r="F10" s="63" t="str">
        <f t="shared" si="0"/>
        <v>I70M</v>
      </c>
      <c r="G10" s="1" t="str">
        <f>CLUB!$D$9</f>
        <v>_</v>
      </c>
    </row>
    <row r="11" spans="1:10" ht="16.5" customHeight="1" x14ac:dyDescent="0.2">
      <c r="A11" s="55" t="str">
        <f t="shared" ref="A11:A24" si="1">IF(C11="","",1+A10)</f>
        <v/>
      </c>
      <c r="B11" s="48"/>
      <c r="C11" s="17" t="str">
        <f>IF(ISBLANK(B11),"",VLOOKUP(B11,licencias!$A$1:$D$18000,3,0))</f>
        <v/>
      </c>
      <c r="D11" s="56" t="str">
        <f>IF(ISBLANK(B11),"",VLOOKUP(B11,licencias!$A$1:$D$18000,4,0))</f>
        <v/>
      </c>
      <c r="E11" s="56" t="str">
        <f>IF(ISBLANK(B11),"",VLOOKUP(B11,licencias!$A$1:$D$18000,2,0))</f>
        <v/>
      </c>
      <c r="F11" s="63" t="str">
        <f t="shared" si="0"/>
        <v>I70M</v>
      </c>
      <c r="G11" s="1" t="str">
        <f>CLUB!$D$9</f>
        <v>_</v>
      </c>
    </row>
    <row r="12" spans="1:10" ht="16.5" customHeight="1" x14ac:dyDescent="0.2">
      <c r="A12" s="55" t="str">
        <f t="shared" si="1"/>
        <v/>
      </c>
      <c r="B12" s="48"/>
      <c r="C12" s="17" t="str">
        <f>IF(ISBLANK(B12),"",VLOOKUP(B12,licencias!$A$1:$D$18000,3,0))</f>
        <v/>
      </c>
      <c r="D12" s="56" t="str">
        <f>IF(ISBLANK(B12),"",VLOOKUP(B12,licencias!$A$1:$D$18000,4,0))</f>
        <v/>
      </c>
      <c r="E12" s="56" t="str">
        <f>IF(ISBLANK(B12),"",VLOOKUP(B12,licencias!$A$1:$D$18000,2,0))</f>
        <v/>
      </c>
      <c r="F12" s="63" t="str">
        <f t="shared" si="0"/>
        <v>I70M</v>
      </c>
      <c r="G12" s="1" t="str">
        <f>CLUB!$D$9</f>
        <v>_</v>
      </c>
    </row>
    <row r="13" spans="1:10" ht="16.5" customHeight="1" x14ac:dyDescent="0.2">
      <c r="A13" s="55" t="str">
        <f t="shared" si="1"/>
        <v/>
      </c>
      <c r="B13" s="48"/>
      <c r="C13" s="17" t="str">
        <f>IF(ISBLANK(B13),"",VLOOKUP(B13,licencias!$A$1:$D$18000,3,0))</f>
        <v/>
      </c>
      <c r="D13" s="56" t="str">
        <f>IF(ISBLANK(B13),"",VLOOKUP(B13,licencias!$A$1:$D$18000,4,0))</f>
        <v/>
      </c>
      <c r="E13" s="56" t="str">
        <f>IF(ISBLANK(B13),"",VLOOKUP(B13,licencias!$A$1:$D$18000,2,0))</f>
        <v/>
      </c>
      <c r="F13" s="63" t="str">
        <f t="shared" si="0"/>
        <v>I70M</v>
      </c>
      <c r="G13" s="1" t="str">
        <f>CLUB!$D$9</f>
        <v>_</v>
      </c>
    </row>
    <row r="14" spans="1:10" ht="16.5" customHeight="1" x14ac:dyDescent="0.2">
      <c r="A14" s="55" t="str">
        <f t="shared" si="1"/>
        <v/>
      </c>
      <c r="B14" s="48"/>
      <c r="C14" s="17" t="str">
        <f>IF(ISBLANK(B14),"",VLOOKUP(B14,licencias!$A$1:$D$18000,3,0))</f>
        <v/>
      </c>
      <c r="D14" s="56" t="str">
        <f>IF(ISBLANK(B14),"",VLOOKUP(B14,licencias!$A$1:$D$18000,4,0))</f>
        <v/>
      </c>
      <c r="E14" s="56" t="str">
        <f>IF(ISBLANK(B14),"",VLOOKUP(B14,licencias!$A$1:$D$18000,2,0))</f>
        <v/>
      </c>
      <c r="F14" s="63" t="str">
        <f t="shared" si="0"/>
        <v>I70M</v>
      </c>
      <c r="G14" s="1" t="str">
        <f>CLUB!$D$9</f>
        <v>_</v>
      </c>
    </row>
    <row r="15" spans="1:10" ht="16.5" customHeight="1" x14ac:dyDescent="0.2">
      <c r="A15" s="55" t="str">
        <f t="shared" si="1"/>
        <v/>
      </c>
      <c r="B15" s="48"/>
      <c r="C15" s="17" t="str">
        <f>IF(ISBLANK(B15),"",VLOOKUP(B15,licencias!$A$1:$D$18000,3,0))</f>
        <v/>
      </c>
      <c r="D15" s="56" t="str">
        <f>IF(ISBLANK(B15),"",VLOOKUP(B15,licencias!$A$1:$D$18000,4,0))</f>
        <v/>
      </c>
      <c r="E15" s="56" t="str">
        <f>IF(ISBLANK(B15),"",VLOOKUP(B15,licencias!$A$1:$D$18000,2,0))</f>
        <v/>
      </c>
      <c r="F15" s="63" t="str">
        <f t="shared" si="0"/>
        <v>I70M</v>
      </c>
      <c r="G15" s="1" t="str">
        <f>CLUB!$D$9</f>
        <v>_</v>
      </c>
    </row>
    <row r="16" spans="1:10" ht="16.5" customHeight="1" x14ac:dyDescent="0.2">
      <c r="A16" s="55" t="str">
        <f t="shared" si="1"/>
        <v/>
      </c>
      <c r="B16" s="48"/>
      <c r="C16" s="17" t="str">
        <f>IF(ISBLANK(B16),"",VLOOKUP(B16,licencias!$A$1:$D$18000,3,0))</f>
        <v/>
      </c>
      <c r="D16" s="56" t="str">
        <f>IF(ISBLANK(B16),"",VLOOKUP(B16,licencias!$A$1:$D$18000,4,0))</f>
        <v/>
      </c>
      <c r="E16" s="56" t="str">
        <f>IF(ISBLANK(B16),"",VLOOKUP(B16,licencias!$A$1:$D$18000,2,0))</f>
        <v/>
      </c>
      <c r="F16" s="63" t="str">
        <f t="shared" si="0"/>
        <v>I70M</v>
      </c>
      <c r="G16" s="1" t="str">
        <f>CLUB!$D$9</f>
        <v>_</v>
      </c>
    </row>
    <row r="17" spans="1:7" ht="16.5" customHeight="1" x14ac:dyDescent="0.2">
      <c r="A17" s="55" t="str">
        <f t="shared" si="1"/>
        <v/>
      </c>
      <c r="B17" s="48"/>
      <c r="C17" s="17" t="str">
        <f>IF(ISBLANK(B17),"",VLOOKUP(B17,licencias!$A$1:$D$18000,3,0))</f>
        <v/>
      </c>
      <c r="D17" s="56" t="str">
        <f>IF(ISBLANK(B17),"",VLOOKUP(B17,licencias!$A$1:$D$18000,4,0))</f>
        <v/>
      </c>
      <c r="E17" s="56" t="str">
        <f>IF(ISBLANK(B17),"",VLOOKUP(B17,licencias!$A$1:$D$18000,2,0))</f>
        <v/>
      </c>
      <c r="F17" s="63" t="str">
        <f t="shared" si="0"/>
        <v>I70M</v>
      </c>
      <c r="G17" s="1" t="str">
        <f>CLUB!$D$9</f>
        <v>_</v>
      </c>
    </row>
    <row r="18" spans="1:7" ht="16.5" customHeight="1" x14ac:dyDescent="0.2">
      <c r="A18" s="55" t="str">
        <f t="shared" si="1"/>
        <v/>
      </c>
      <c r="B18" s="48"/>
      <c r="C18" s="17" t="str">
        <f>IF(ISBLANK(B18),"",VLOOKUP(B18,licencias!$A$1:$D$18000,3,0))</f>
        <v/>
      </c>
      <c r="D18" s="56" t="str">
        <f>IF(ISBLANK(B18),"",VLOOKUP(B18,licencias!$A$1:$D$18000,4,0))</f>
        <v/>
      </c>
      <c r="E18" s="56" t="str">
        <f>IF(ISBLANK(B18),"",VLOOKUP(B18,licencias!$A$1:$D$18000,2,0))</f>
        <v/>
      </c>
      <c r="F18" s="63" t="str">
        <f t="shared" si="0"/>
        <v>I70M</v>
      </c>
      <c r="G18" s="1" t="str">
        <f>CLUB!$D$9</f>
        <v>_</v>
      </c>
    </row>
    <row r="19" spans="1:7" ht="16.5" customHeight="1" x14ac:dyDescent="0.2">
      <c r="A19" s="55" t="str">
        <f t="shared" si="1"/>
        <v/>
      </c>
      <c r="B19" s="48"/>
      <c r="C19" s="17" t="str">
        <f>IF(ISBLANK(B19),"",VLOOKUP(B19,licencias!$A$1:$D$18000,3,0))</f>
        <v/>
      </c>
      <c r="D19" s="56" t="str">
        <f>IF(ISBLANK(B19),"",VLOOKUP(B19,licencias!$A$1:$D$18000,4,0))</f>
        <v/>
      </c>
      <c r="E19" s="56" t="str">
        <f>IF(ISBLANK(B19),"",VLOOKUP(B19,licencias!$A$1:$D$18000,2,0))</f>
        <v/>
      </c>
      <c r="F19" s="63" t="str">
        <f t="shared" si="0"/>
        <v>I70M</v>
      </c>
      <c r="G19" s="1" t="str">
        <f>CLUB!$D$9</f>
        <v>_</v>
      </c>
    </row>
    <row r="20" spans="1:7" ht="15.75" customHeight="1" x14ac:dyDescent="0.2">
      <c r="A20" s="55" t="str">
        <f t="shared" si="1"/>
        <v/>
      </c>
      <c r="B20" s="48"/>
      <c r="C20" s="17" t="str">
        <f>IF(ISBLANK(B20),"",VLOOKUP(B20,licencias!$A$1:$D$18000,3,0))</f>
        <v/>
      </c>
      <c r="D20" s="56" t="str">
        <f>IF(ISBLANK(B20),"",VLOOKUP(B20,licencias!$A$1:$D$18000,4,0))</f>
        <v/>
      </c>
      <c r="E20" s="56" t="str">
        <f>IF(ISBLANK(B20),"",VLOOKUP(B20,licencias!$A$1:$D$18000,2,0))</f>
        <v/>
      </c>
      <c r="F20" s="63" t="str">
        <f t="shared" si="0"/>
        <v>I70M</v>
      </c>
      <c r="G20" s="1" t="str">
        <f>CLUB!$D$9</f>
        <v>_</v>
      </c>
    </row>
    <row r="21" spans="1:7" ht="15.75" customHeight="1" x14ac:dyDescent="0.2">
      <c r="A21" s="55" t="str">
        <f t="shared" si="1"/>
        <v/>
      </c>
      <c r="B21" s="48"/>
      <c r="C21" s="17" t="str">
        <f>IF(ISBLANK(B21),"",VLOOKUP(B21,licencias!$A$1:$D$18000,3,0))</f>
        <v/>
      </c>
      <c r="D21" s="56" t="str">
        <f>IF(ISBLANK(B21),"",VLOOKUP(B21,licencias!$A$1:$D$18000,4,0))</f>
        <v/>
      </c>
      <c r="E21" s="56" t="str">
        <f>IF(ISBLANK(B21),"",VLOOKUP(B21,licencias!$A$1:$D$18000,2,0))</f>
        <v/>
      </c>
      <c r="F21" s="63" t="str">
        <f t="shared" si="0"/>
        <v>I70M</v>
      </c>
      <c r="G21" s="1" t="str">
        <f>CLUB!$D$9</f>
        <v>_</v>
      </c>
    </row>
    <row r="22" spans="1:7" ht="15.75" customHeight="1" x14ac:dyDescent="0.2">
      <c r="A22" s="55" t="str">
        <f t="shared" si="1"/>
        <v/>
      </c>
      <c r="B22" s="48"/>
      <c r="C22" s="17" t="str">
        <f>IF(ISBLANK(B22),"",VLOOKUP(B22,licencias!$A$1:$D$18000,3,0))</f>
        <v/>
      </c>
      <c r="D22" s="56" t="str">
        <f>IF(ISBLANK(B22),"",VLOOKUP(B22,licencias!$A$1:$D$18000,4,0))</f>
        <v/>
      </c>
      <c r="E22" s="56" t="str">
        <f>IF(ISBLANK(B22),"",VLOOKUP(B22,licencias!$A$1:$D$18000,2,0))</f>
        <v/>
      </c>
      <c r="F22" s="63" t="str">
        <f t="shared" si="0"/>
        <v>I70M</v>
      </c>
      <c r="G22" s="1" t="str">
        <f>CLUB!$D$9</f>
        <v>_</v>
      </c>
    </row>
    <row r="23" spans="1:7" ht="15.75" customHeight="1" x14ac:dyDescent="0.2">
      <c r="A23" s="55" t="str">
        <f t="shared" si="1"/>
        <v/>
      </c>
      <c r="B23" s="48"/>
      <c r="C23" s="17" t="str">
        <f>IF(ISBLANK(B23),"",VLOOKUP(B23,licencias!$A$1:$D$18000,3,0))</f>
        <v/>
      </c>
      <c r="D23" s="56" t="str">
        <f>IF(ISBLANK(B23),"",VLOOKUP(B23,licencias!$A$1:$D$18000,4,0))</f>
        <v/>
      </c>
      <c r="E23" s="56" t="str">
        <f>IF(ISBLANK(B23),"",VLOOKUP(B23,licencias!$A$1:$D$18000,2,0))</f>
        <v/>
      </c>
      <c r="F23" s="63" t="str">
        <f t="shared" si="0"/>
        <v>I70M</v>
      </c>
      <c r="G23" s="1" t="str">
        <f>CLUB!$D$9</f>
        <v>_</v>
      </c>
    </row>
    <row r="24" spans="1:7" ht="15.75" customHeight="1" x14ac:dyDescent="0.2">
      <c r="A24" s="55" t="str">
        <f t="shared" si="1"/>
        <v/>
      </c>
      <c r="B24" s="48"/>
      <c r="C24" s="17" t="str">
        <f>IF(ISBLANK(B24),"",VLOOKUP(B24,licencias!$A$1:$D$18000,3,0))</f>
        <v/>
      </c>
      <c r="D24" s="56" t="str">
        <f>IF(ISBLANK(B24),"",VLOOKUP(B24,licencias!$A$1:$D$18000,4,0))</f>
        <v/>
      </c>
      <c r="E24" s="56" t="str">
        <f>IF(ISBLANK(B24),"",VLOOKUP(B24,licencias!$A$1:$D$18000,2,0))</f>
        <v/>
      </c>
      <c r="F24" s="63" t="str">
        <f t="shared" si="0"/>
        <v>I70M</v>
      </c>
      <c r="G24" s="1" t="str">
        <f>CLUB!$D$9</f>
        <v>_</v>
      </c>
    </row>
  </sheetData>
  <sheetProtection selectLockedCells="1"/>
  <mergeCells count="3">
    <mergeCell ref="A2:E2"/>
    <mergeCell ref="A3:E3"/>
    <mergeCell ref="A4:E4"/>
  </mergeCells>
  <conditionalFormatting sqref="B9:B24">
    <cfRule type="cellIs" dxfId="0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 Absoluto &amp;C&amp;"Times New Roman,Normal"- DEPORTE OLÍMPICO -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I29"/>
  <sheetViews>
    <sheetView showGridLines="0" zoomScale="70" zoomScaleNormal="70" zoomScaleSheetLayoutView="100" workbookViewId="0">
      <selection sqref="A1:I1"/>
    </sheetView>
  </sheetViews>
  <sheetFormatPr baseColWidth="10" defaultColWidth="11.42578125" defaultRowHeight="12.75" x14ac:dyDescent="0.2"/>
  <cols>
    <col min="1" max="2" width="7.140625" style="1" customWidth="1"/>
    <col min="3" max="3" width="3.7109375" style="1" customWidth="1"/>
    <col min="4" max="4" width="9.28515625" style="1" bestFit="1" customWidth="1"/>
    <col min="5" max="5" width="30.7109375" style="1" bestFit="1" customWidth="1"/>
    <col min="6" max="7" width="13" style="1" customWidth="1"/>
    <col min="8" max="9" width="7.140625" style="1" customWidth="1"/>
    <col min="10" max="16384" width="11.42578125" style="1"/>
  </cols>
  <sheetData>
    <row r="1" spans="1:9" ht="19.5" customHeight="1" x14ac:dyDescent="0.25">
      <c r="A1" s="109" t="s">
        <v>5415</v>
      </c>
      <c r="B1" s="109"/>
      <c r="C1" s="109"/>
      <c r="D1" s="109"/>
      <c r="E1" s="109"/>
      <c r="F1" s="109"/>
      <c r="G1" s="109"/>
      <c r="H1" s="109"/>
      <c r="I1" s="109"/>
    </row>
    <row r="2" spans="1:9" ht="18.75" customHeight="1" x14ac:dyDescent="0.25">
      <c r="C2" s="109"/>
      <c r="D2" s="109"/>
      <c r="E2" s="109"/>
      <c r="F2" s="109"/>
      <c r="G2" s="109"/>
      <c r="H2" s="109"/>
      <c r="I2" s="109"/>
    </row>
    <row r="3" spans="1:9" ht="18.75" customHeight="1" thickBot="1" x14ac:dyDescent="0.3">
      <c r="A3" s="113" t="s">
        <v>14</v>
      </c>
      <c r="B3" s="113"/>
      <c r="C3" s="113"/>
      <c r="D3" s="113"/>
      <c r="E3" s="113"/>
      <c r="F3" s="113"/>
      <c r="G3" s="113"/>
      <c r="H3" s="113"/>
      <c r="I3" s="113"/>
    </row>
    <row r="4" spans="1:9" ht="18.75" customHeight="1" thickBot="1" x14ac:dyDescent="0.25">
      <c r="A4" s="110" t="str">
        <f>CLUB!A13</f>
        <v>PONER AQUÍ EL NOMBRE DEL CLUB</v>
      </c>
      <c r="B4" s="111"/>
      <c r="C4" s="111"/>
      <c r="D4" s="111"/>
      <c r="E4" s="111"/>
      <c r="F4" s="111"/>
      <c r="G4" s="111"/>
      <c r="H4" s="111"/>
      <c r="I4" s="112"/>
    </row>
    <row r="5" spans="1:9" ht="6" customHeight="1" x14ac:dyDescent="0.2">
      <c r="E5" s="25"/>
      <c r="F5" s="9"/>
      <c r="G5" s="9"/>
      <c r="H5" s="26"/>
      <c r="I5" s="26"/>
    </row>
    <row r="7" spans="1:9" ht="18" customHeight="1" x14ac:dyDescent="0.2">
      <c r="D7" s="22" t="s">
        <v>11</v>
      </c>
      <c r="E7" s="23" t="s">
        <v>10</v>
      </c>
      <c r="F7" s="24" t="s">
        <v>12</v>
      </c>
      <c r="G7" s="24" t="s">
        <v>13</v>
      </c>
    </row>
    <row r="8" spans="1:9" ht="7.5" customHeight="1" thickBot="1" x14ac:dyDescent="0.25">
      <c r="D8" s="2"/>
      <c r="E8" s="3"/>
      <c r="F8" s="7"/>
      <c r="G8" s="7"/>
    </row>
    <row r="9" spans="1:9" ht="16.5" customHeight="1" x14ac:dyDescent="0.2">
      <c r="C9" s="11">
        <v>1</v>
      </c>
      <c r="D9" s="14">
        <f>I40M!J9</f>
        <v>0</v>
      </c>
      <c r="E9" s="15" t="s">
        <v>1716</v>
      </c>
      <c r="F9" s="39">
        <v>15</v>
      </c>
      <c r="G9" s="90">
        <f t="shared" ref="G9:G16" si="0">F9*D9</f>
        <v>0</v>
      </c>
    </row>
    <row r="10" spans="1:9" ht="16.5" hidden="1" customHeight="1" x14ac:dyDescent="0.2">
      <c r="C10" s="12">
        <v>2</v>
      </c>
      <c r="D10" s="16">
        <f>D40M!J9</f>
        <v>0</v>
      </c>
      <c r="E10" s="17" t="s">
        <v>1717</v>
      </c>
      <c r="F10" s="40">
        <v>20</v>
      </c>
      <c r="G10" s="91">
        <f t="shared" si="0"/>
        <v>0</v>
      </c>
    </row>
    <row r="11" spans="1:9" ht="16.5" customHeight="1" thickBot="1" x14ac:dyDescent="0.25">
      <c r="C11" s="13">
        <v>2</v>
      </c>
      <c r="D11" s="18">
        <f>E40M!J9</f>
        <v>0</v>
      </c>
      <c r="E11" s="19" t="s">
        <v>1720</v>
      </c>
      <c r="F11" s="41">
        <v>40</v>
      </c>
      <c r="G11" s="92">
        <f t="shared" si="0"/>
        <v>0</v>
      </c>
    </row>
    <row r="12" spans="1:9" ht="16.5" customHeight="1" x14ac:dyDescent="0.2">
      <c r="C12" s="42">
        <v>3</v>
      </c>
      <c r="D12" s="43">
        <f>I40F!J9</f>
        <v>0</v>
      </c>
      <c r="E12" s="44" t="s">
        <v>1752</v>
      </c>
      <c r="F12" s="45">
        <v>15</v>
      </c>
      <c r="G12" s="93">
        <f t="shared" si="0"/>
        <v>0</v>
      </c>
    </row>
    <row r="13" spans="1:9" ht="16.5" customHeight="1" x14ac:dyDescent="0.2">
      <c r="C13" s="12">
        <v>4</v>
      </c>
      <c r="D13" s="16">
        <f>I50F!J9</f>
        <v>0</v>
      </c>
      <c r="E13" s="44" t="s">
        <v>1754</v>
      </c>
      <c r="F13" s="40">
        <v>15</v>
      </c>
      <c r="G13" s="91">
        <f t="shared" si="0"/>
        <v>0</v>
      </c>
    </row>
    <row r="14" spans="1:9" ht="16.5" hidden="1" customHeight="1" x14ac:dyDescent="0.2">
      <c r="C14" s="42">
        <v>6</v>
      </c>
      <c r="D14" s="16">
        <f>DF!J9</f>
        <v>0</v>
      </c>
      <c r="E14" s="17" t="s">
        <v>1730</v>
      </c>
      <c r="F14" s="40">
        <v>20</v>
      </c>
      <c r="G14" s="91">
        <f t="shared" si="0"/>
        <v>0</v>
      </c>
    </row>
    <row r="15" spans="1:9" ht="16.5" customHeight="1" thickBot="1" x14ac:dyDescent="0.25">
      <c r="C15" s="86">
        <v>5</v>
      </c>
      <c r="D15" s="87">
        <f>EF!J9</f>
        <v>0</v>
      </c>
      <c r="E15" s="47" t="s">
        <v>1753</v>
      </c>
      <c r="F15" s="88">
        <v>40</v>
      </c>
      <c r="G15" s="94">
        <f t="shared" si="0"/>
        <v>0</v>
      </c>
    </row>
    <row r="16" spans="1:9" ht="16.5" hidden="1" customHeight="1" thickBot="1" x14ac:dyDescent="0.25">
      <c r="C16" s="59">
        <v>8</v>
      </c>
      <c r="D16" s="60">
        <f>DX!J9</f>
        <v>0</v>
      </c>
      <c r="E16" s="61" t="s">
        <v>1745</v>
      </c>
      <c r="F16" s="62">
        <v>20</v>
      </c>
      <c r="G16" s="95">
        <f t="shared" si="0"/>
        <v>0</v>
      </c>
    </row>
    <row r="17" spans="3:9" ht="16.5" customHeight="1" x14ac:dyDescent="0.2">
      <c r="C17" s="11">
        <v>6</v>
      </c>
      <c r="D17" s="14">
        <f>I50M!J9</f>
        <v>0</v>
      </c>
      <c r="E17" s="15" t="s">
        <v>1722</v>
      </c>
      <c r="F17" s="39">
        <v>15</v>
      </c>
      <c r="G17" s="90">
        <f t="shared" ref="G17:G22" si="1">F17*D17</f>
        <v>0</v>
      </c>
    </row>
    <row r="18" spans="3:9" ht="16.5" hidden="1" customHeight="1" x14ac:dyDescent="0.2">
      <c r="C18" s="12">
        <v>10</v>
      </c>
      <c r="D18" s="16">
        <f>D50M!J9</f>
        <v>0</v>
      </c>
      <c r="E18" s="17" t="s">
        <v>1723</v>
      </c>
      <c r="F18" s="40">
        <v>20</v>
      </c>
      <c r="G18" s="91">
        <f t="shared" si="1"/>
        <v>0</v>
      </c>
      <c r="H18" s="31"/>
      <c r="I18" s="32"/>
    </row>
    <row r="19" spans="3:9" ht="16.5" customHeight="1" thickBot="1" x14ac:dyDescent="0.25">
      <c r="C19" s="13">
        <v>7</v>
      </c>
      <c r="D19" s="18">
        <f>E50M!J9</f>
        <v>0</v>
      </c>
      <c r="E19" s="19" t="s">
        <v>1724</v>
      </c>
      <c r="F19" s="41">
        <v>40</v>
      </c>
      <c r="G19" s="92">
        <f t="shared" si="1"/>
        <v>0</v>
      </c>
      <c r="H19" s="31"/>
      <c r="I19" s="32"/>
    </row>
    <row r="20" spans="3:9" ht="15.75" customHeight="1" x14ac:dyDescent="0.2">
      <c r="C20" s="42">
        <v>8</v>
      </c>
      <c r="D20" s="43">
        <f>I60M!J9</f>
        <v>0</v>
      </c>
      <c r="E20" s="44" t="s">
        <v>1725</v>
      </c>
      <c r="F20" s="45">
        <v>15</v>
      </c>
      <c r="G20" s="93">
        <f t="shared" si="1"/>
        <v>0</v>
      </c>
    </row>
    <row r="21" spans="3:9" ht="15.75" hidden="1" x14ac:dyDescent="0.2">
      <c r="C21" s="12">
        <v>13</v>
      </c>
      <c r="D21" s="16">
        <f>D60M!J9</f>
        <v>0</v>
      </c>
      <c r="E21" s="17" t="s">
        <v>1726</v>
      </c>
      <c r="F21" s="40">
        <v>20</v>
      </c>
      <c r="G21" s="91">
        <f t="shared" si="1"/>
        <v>0</v>
      </c>
    </row>
    <row r="22" spans="3:9" ht="16.5" thickBot="1" x14ac:dyDescent="0.25">
      <c r="C22" s="13">
        <v>9</v>
      </c>
      <c r="D22" s="18">
        <f>E60M!J9</f>
        <v>0</v>
      </c>
      <c r="E22" s="19" t="s">
        <v>1727</v>
      </c>
      <c r="F22" s="41">
        <v>40</v>
      </c>
      <c r="G22" s="92">
        <f t="shared" si="1"/>
        <v>0</v>
      </c>
    </row>
    <row r="23" spans="3:9" ht="15.75" x14ac:dyDescent="0.2">
      <c r="C23" s="42">
        <v>10</v>
      </c>
      <c r="D23" s="43">
        <f>I65M!J9</f>
        <v>0</v>
      </c>
      <c r="E23" s="44" t="s">
        <v>1728</v>
      </c>
      <c r="F23" s="45">
        <v>15</v>
      </c>
      <c r="G23" s="93">
        <f>F23*D23</f>
        <v>0</v>
      </c>
    </row>
    <row r="24" spans="3:9" ht="15.75" hidden="1" x14ac:dyDescent="0.2">
      <c r="C24" s="12">
        <v>16</v>
      </c>
      <c r="D24" s="16">
        <f>D65M!J9</f>
        <v>0</v>
      </c>
      <c r="E24" s="17" t="s">
        <v>1759</v>
      </c>
      <c r="F24" s="40">
        <v>20</v>
      </c>
      <c r="G24" s="91">
        <f>F24*D24</f>
        <v>0</v>
      </c>
    </row>
    <row r="25" spans="3:9" ht="16.5" thickBot="1" x14ac:dyDescent="0.25">
      <c r="C25" s="86">
        <v>11</v>
      </c>
      <c r="D25" s="89">
        <f>E65M!J9</f>
        <v>0</v>
      </c>
      <c r="E25" s="19" t="s">
        <v>1758</v>
      </c>
      <c r="F25" s="45">
        <v>40</v>
      </c>
      <c r="G25" s="96">
        <f>F25*D25</f>
        <v>0</v>
      </c>
    </row>
    <row r="26" spans="3:9" ht="16.5" thickBot="1" x14ac:dyDescent="0.25">
      <c r="C26" s="59">
        <v>12</v>
      </c>
      <c r="D26" s="60">
        <f>I70M!J9</f>
        <v>0</v>
      </c>
      <c r="E26" s="61" t="s">
        <v>1729</v>
      </c>
      <c r="F26" s="62">
        <v>15</v>
      </c>
      <c r="G26" s="95">
        <f>F26*D26</f>
        <v>0</v>
      </c>
    </row>
    <row r="27" spans="3:9" ht="16.5" thickBot="1" x14ac:dyDescent="0.25">
      <c r="C27" s="59">
        <v>13</v>
      </c>
      <c r="D27" s="60">
        <f>I75M!J9</f>
        <v>0</v>
      </c>
      <c r="E27" s="61" t="s">
        <v>1749</v>
      </c>
      <c r="F27" s="62">
        <v>15</v>
      </c>
      <c r="G27" s="95">
        <f>F27*D27</f>
        <v>0</v>
      </c>
    </row>
    <row r="28" spans="3:9" ht="16.5" thickBot="1" x14ac:dyDescent="0.25">
      <c r="D28" s="20" t="s">
        <v>13</v>
      </c>
      <c r="E28" s="21" t="str">
        <f>IF(VLOOKUP(CLUB!D9,numeroclub!A1:C958,3,0)=1,"","FIANZA DE 150 EUROS")</f>
        <v/>
      </c>
      <c r="F28" s="62">
        <f>IF(VLOOKUP(CLUB!D9,numeroclub!A1:C958,3,0)=1,0,150)</f>
        <v>0</v>
      </c>
      <c r="G28" s="95">
        <f>SUM(G9:G27)+F28</f>
        <v>0</v>
      </c>
    </row>
    <row r="29" spans="3:9" ht="15.75" customHeight="1" x14ac:dyDescent="0.2">
      <c r="E29" s="97"/>
      <c r="F29" s="98" t="str">
        <f>IF(AND(D11+D15+D19+D22+D25&gt;0,E29="FIANZA"),150,"")</f>
        <v/>
      </c>
      <c r="G29" s="99" t="str">
        <f>IF(F29=150,F29+G28,"")</f>
        <v/>
      </c>
    </row>
  </sheetData>
  <sheetProtection selectLockedCells="1"/>
  <mergeCells count="4">
    <mergeCell ref="C2:I2"/>
    <mergeCell ref="A4:I4"/>
    <mergeCell ref="A1:I1"/>
    <mergeCell ref="A3:I3"/>
  </mergeCells>
  <phoneticPr fontId="0" type="noConversion"/>
  <printOptions horizontalCentered="1"/>
  <pageMargins left="0.31496062992125984" right="0.39370078740157483" top="1.1023622047244095" bottom="0.39370078740157483" header="0" footer="0.19685039370078741"/>
  <pageSetup paperSize="9" orientation="portrait" r:id="rId1"/>
  <headerFooter alignWithMargins="0">
    <oddHeader>&amp;C&amp;G</oddHeader>
    <oddFooter>&amp;L&amp;"Arial,Cursiva"&amp;8Inscripciones Ctos. España&amp;C&amp;"Times New Roman,Normal"- DEPORTE OLÍMPICO -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1914"/>
  <sheetViews>
    <sheetView topLeftCell="A1304" workbookViewId="0">
      <selection activeCell="C1318" sqref="C1:C1048576"/>
    </sheetView>
  </sheetViews>
  <sheetFormatPr baseColWidth="10" defaultRowHeight="12.75" x14ac:dyDescent="0.2"/>
  <cols>
    <col min="1" max="1" width="9.85546875" bestFit="1" customWidth="1"/>
    <col min="3" max="3" width="24.140625" bestFit="1" customWidth="1"/>
    <col min="5" max="5" width="9.5703125" bestFit="1" customWidth="1"/>
    <col min="6" max="6" width="9.5703125" customWidth="1"/>
    <col min="8" max="8" width="8" bestFit="1" customWidth="1"/>
    <col min="9" max="9" width="8.28515625" bestFit="1" customWidth="1"/>
    <col min="10" max="10" width="7.5703125" bestFit="1" customWidth="1"/>
  </cols>
  <sheetData>
    <row r="1" spans="1:21" ht="13.5" thickBot="1" x14ac:dyDescent="0.25">
      <c r="A1" s="105">
        <v>1377</v>
      </c>
      <c r="B1" s="106" t="s">
        <v>239</v>
      </c>
      <c r="C1" s="106" t="s">
        <v>3332</v>
      </c>
      <c r="D1" s="106" t="s">
        <v>169</v>
      </c>
      <c r="E1" s="105">
        <v>618</v>
      </c>
      <c r="F1" s="105"/>
      <c r="G1" s="106" t="s">
        <v>3333</v>
      </c>
      <c r="H1" s="105" t="s">
        <v>29</v>
      </c>
      <c r="I1" s="105" t="s">
        <v>2280</v>
      </c>
      <c r="J1" s="105" t="s">
        <v>2283</v>
      </c>
      <c r="L1" s="102">
        <v>29495</v>
      </c>
      <c r="M1" t="s">
        <v>470</v>
      </c>
      <c r="N1" t="s">
        <v>346</v>
      </c>
      <c r="O1" t="s">
        <v>754</v>
      </c>
      <c r="P1" s="102">
        <v>228</v>
      </c>
      <c r="Q1" s="102"/>
      <c r="R1" t="s">
        <v>2713</v>
      </c>
      <c r="S1" s="102" t="s">
        <v>29</v>
      </c>
      <c r="T1" s="102" t="s">
        <v>2280</v>
      </c>
      <c r="U1" s="102" t="s">
        <v>3334</v>
      </c>
    </row>
    <row r="2" spans="1:21" x14ac:dyDescent="0.2">
      <c r="A2" s="102">
        <v>1480</v>
      </c>
      <c r="B2" t="s">
        <v>470</v>
      </c>
      <c r="C2" t="s">
        <v>310</v>
      </c>
      <c r="D2" t="s">
        <v>3335</v>
      </c>
      <c r="E2" s="102">
        <v>17</v>
      </c>
      <c r="F2" s="102"/>
      <c r="G2" t="s">
        <v>2483</v>
      </c>
      <c r="H2" s="102" t="s">
        <v>29</v>
      </c>
      <c r="I2" s="102" t="s">
        <v>2280</v>
      </c>
      <c r="J2" s="102" t="s">
        <v>2283</v>
      </c>
      <c r="L2" s="102">
        <v>32578</v>
      </c>
      <c r="M2" t="s">
        <v>771</v>
      </c>
      <c r="N2" t="s">
        <v>303</v>
      </c>
      <c r="O2" t="s">
        <v>3336</v>
      </c>
      <c r="P2" s="102">
        <v>10219</v>
      </c>
      <c r="Q2" s="102"/>
      <c r="R2" t="s">
        <v>1947</v>
      </c>
      <c r="S2" s="102" t="s">
        <v>29</v>
      </c>
      <c r="T2" s="102" t="s">
        <v>2280</v>
      </c>
      <c r="U2" s="102" t="s">
        <v>3334</v>
      </c>
    </row>
    <row r="3" spans="1:21" x14ac:dyDescent="0.2">
      <c r="A3" s="102">
        <v>1718</v>
      </c>
      <c r="B3" t="s">
        <v>700</v>
      </c>
      <c r="C3" t="s">
        <v>648</v>
      </c>
      <c r="D3" t="s">
        <v>130</v>
      </c>
      <c r="E3" s="102">
        <v>326</v>
      </c>
      <c r="F3" s="102"/>
      <c r="G3" t="s">
        <v>2587</v>
      </c>
      <c r="H3" s="102" t="s">
        <v>29</v>
      </c>
      <c r="I3" s="102" t="s">
        <v>2280</v>
      </c>
      <c r="J3" s="102" t="s">
        <v>2283</v>
      </c>
      <c r="L3" s="102">
        <v>31869</v>
      </c>
      <c r="M3" t="s">
        <v>198</v>
      </c>
      <c r="N3" t="s">
        <v>3337</v>
      </c>
      <c r="O3" t="s">
        <v>289</v>
      </c>
      <c r="P3" s="102">
        <v>10208</v>
      </c>
      <c r="Q3" s="102"/>
      <c r="R3" t="s">
        <v>2611</v>
      </c>
      <c r="S3" s="102" t="s">
        <v>29</v>
      </c>
      <c r="T3" s="102" t="s">
        <v>2280</v>
      </c>
      <c r="U3" s="102" t="s">
        <v>3334</v>
      </c>
    </row>
    <row r="4" spans="1:21" x14ac:dyDescent="0.2">
      <c r="A4" s="102">
        <v>17106</v>
      </c>
      <c r="B4" t="s">
        <v>153</v>
      </c>
      <c r="C4" t="s">
        <v>621</v>
      </c>
      <c r="D4" t="s">
        <v>138</v>
      </c>
      <c r="E4" s="102">
        <v>17</v>
      </c>
      <c r="F4" s="102"/>
      <c r="G4" t="s">
        <v>2483</v>
      </c>
      <c r="H4" s="102" t="s">
        <v>29</v>
      </c>
      <c r="I4" s="102" t="s">
        <v>2280</v>
      </c>
      <c r="J4" s="102" t="s">
        <v>2283</v>
      </c>
      <c r="L4" s="102">
        <v>32582</v>
      </c>
      <c r="M4" t="s">
        <v>3338</v>
      </c>
      <c r="N4" t="s">
        <v>515</v>
      </c>
      <c r="O4" t="s">
        <v>3339</v>
      </c>
      <c r="P4" s="102">
        <v>321</v>
      </c>
      <c r="Q4" s="102"/>
      <c r="R4" t="s">
        <v>512</v>
      </c>
      <c r="S4" s="102" t="s">
        <v>29</v>
      </c>
      <c r="T4" s="102" t="s">
        <v>2280</v>
      </c>
      <c r="U4" s="102" t="s">
        <v>3334</v>
      </c>
    </row>
    <row r="5" spans="1:21" x14ac:dyDescent="0.2">
      <c r="A5" s="102">
        <v>10539</v>
      </c>
      <c r="B5" t="s">
        <v>241</v>
      </c>
      <c r="C5" t="s">
        <v>714</v>
      </c>
      <c r="D5" t="s">
        <v>2582</v>
      </c>
      <c r="E5" s="102">
        <v>3</v>
      </c>
      <c r="F5" s="102"/>
      <c r="G5" t="s">
        <v>2552</v>
      </c>
      <c r="H5" s="102" t="s">
        <v>29</v>
      </c>
      <c r="I5" s="102" t="s">
        <v>2280</v>
      </c>
      <c r="J5" s="102" t="s">
        <v>2283</v>
      </c>
      <c r="L5" s="102">
        <v>32078</v>
      </c>
      <c r="M5" t="s">
        <v>26</v>
      </c>
      <c r="N5" t="s">
        <v>635</v>
      </c>
      <c r="O5" t="s">
        <v>54</v>
      </c>
      <c r="P5" s="102">
        <v>10208</v>
      </c>
      <c r="Q5" s="102"/>
      <c r="R5" t="s">
        <v>2611</v>
      </c>
      <c r="S5" s="102" t="s">
        <v>29</v>
      </c>
      <c r="T5" s="102" t="s">
        <v>2280</v>
      </c>
      <c r="U5" s="102" t="s">
        <v>3334</v>
      </c>
    </row>
    <row r="6" spans="1:21" x14ac:dyDescent="0.2">
      <c r="A6" s="102">
        <v>1637</v>
      </c>
      <c r="B6" t="s">
        <v>163</v>
      </c>
      <c r="C6" t="s">
        <v>923</v>
      </c>
      <c r="D6" t="s">
        <v>273</v>
      </c>
      <c r="E6" s="102">
        <v>10208</v>
      </c>
      <c r="F6" s="102"/>
      <c r="G6" t="s">
        <v>2611</v>
      </c>
      <c r="H6" s="102" t="s">
        <v>29</v>
      </c>
      <c r="I6" s="102" t="s">
        <v>2280</v>
      </c>
      <c r="J6" s="102" t="s">
        <v>2283</v>
      </c>
      <c r="L6" s="102">
        <v>32320</v>
      </c>
      <c r="M6" t="s">
        <v>340</v>
      </c>
      <c r="N6" t="s">
        <v>633</v>
      </c>
      <c r="O6" t="s">
        <v>1168</v>
      </c>
      <c r="P6" s="102">
        <v>10018</v>
      </c>
      <c r="Q6" s="102"/>
      <c r="R6" t="s">
        <v>2427</v>
      </c>
      <c r="S6" s="102" t="s">
        <v>29</v>
      </c>
      <c r="T6" s="102" t="s">
        <v>2280</v>
      </c>
      <c r="U6" s="102" t="s">
        <v>3334</v>
      </c>
    </row>
    <row r="7" spans="1:21" x14ac:dyDescent="0.2">
      <c r="A7" s="102">
        <v>4283</v>
      </c>
      <c r="B7" t="s">
        <v>3340</v>
      </c>
      <c r="C7" t="s">
        <v>100</v>
      </c>
      <c r="D7" t="s">
        <v>726</v>
      </c>
      <c r="E7" s="102">
        <v>31</v>
      </c>
      <c r="F7" s="102"/>
      <c r="G7" t="s">
        <v>3341</v>
      </c>
      <c r="H7" s="102" t="s">
        <v>29</v>
      </c>
      <c r="I7" s="102" t="s">
        <v>2280</v>
      </c>
      <c r="J7" s="102" t="s">
        <v>2283</v>
      </c>
      <c r="L7" s="102">
        <v>18797</v>
      </c>
      <c r="M7" t="s">
        <v>470</v>
      </c>
      <c r="N7" t="s">
        <v>3342</v>
      </c>
      <c r="O7" t="s">
        <v>572</v>
      </c>
      <c r="P7" s="102">
        <v>10130</v>
      </c>
      <c r="Q7" s="102"/>
      <c r="R7" t="s">
        <v>2390</v>
      </c>
      <c r="S7" s="102" t="s">
        <v>29</v>
      </c>
      <c r="T7" s="102" t="s">
        <v>2280</v>
      </c>
      <c r="U7" s="102" t="s">
        <v>3334</v>
      </c>
    </row>
    <row r="8" spans="1:21" x14ac:dyDescent="0.2">
      <c r="A8" s="102">
        <v>30590</v>
      </c>
      <c r="B8" t="s">
        <v>40</v>
      </c>
      <c r="C8" t="s">
        <v>35</v>
      </c>
      <c r="D8" t="s">
        <v>36</v>
      </c>
      <c r="E8" s="102">
        <v>321</v>
      </c>
      <c r="F8" s="102"/>
      <c r="G8" t="s">
        <v>512</v>
      </c>
      <c r="H8" s="102" t="s">
        <v>29</v>
      </c>
      <c r="I8" s="102" t="s">
        <v>2280</v>
      </c>
      <c r="J8" s="102" t="s">
        <v>2283</v>
      </c>
      <c r="L8" s="102">
        <v>8432</v>
      </c>
      <c r="M8" t="s">
        <v>122</v>
      </c>
      <c r="N8" t="s">
        <v>3343</v>
      </c>
      <c r="O8" t="s">
        <v>403</v>
      </c>
      <c r="P8" s="102">
        <v>692</v>
      </c>
      <c r="Q8" s="102"/>
      <c r="R8" t="s">
        <v>3344</v>
      </c>
      <c r="S8" s="102" t="s">
        <v>29</v>
      </c>
      <c r="T8" s="102" t="s">
        <v>2280</v>
      </c>
      <c r="U8" s="102" t="s">
        <v>3334</v>
      </c>
    </row>
    <row r="9" spans="1:21" x14ac:dyDescent="0.2">
      <c r="A9" s="102">
        <v>1589</v>
      </c>
      <c r="B9" t="s">
        <v>510</v>
      </c>
      <c r="C9" t="s">
        <v>279</v>
      </c>
      <c r="D9" t="s">
        <v>1115</v>
      </c>
      <c r="E9" s="102">
        <v>326</v>
      </c>
      <c r="F9" s="102"/>
      <c r="G9" t="s">
        <v>2587</v>
      </c>
      <c r="H9" s="102" t="s">
        <v>29</v>
      </c>
      <c r="I9" s="102" t="s">
        <v>2280</v>
      </c>
      <c r="J9" s="102" t="s">
        <v>2283</v>
      </c>
      <c r="L9" s="102">
        <v>23448</v>
      </c>
      <c r="M9" t="s">
        <v>483</v>
      </c>
      <c r="N9" t="s">
        <v>758</v>
      </c>
      <c r="O9" t="s">
        <v>599</v>
      </c>
      <c r="P9" s="102">
        <v>10228</v>
      </c>
      <c r="Q9" s="102"/>
      <c r="R9" t="s">
        <v>3345</v>
      </c>
      <c r="S9" s="102" t="s">
        <v>29</v>
      </c>
      <c r="T9" s="102" t="s">
        <v>2280</v>
      </c>
      <c r="U9" s="102" t="s">
        <v>3334</v>
      </c>
    </row>
    <row r="10" spans="1:21" x14ac:dyDescent="0.2">
      <c r="A10" s="102">
        <v>4846</v>
      </c>
      <c r="B10" t="s">
        <v>225</v>
      </c>
      <c r="C10" t="s">
        <v>407</v>
      </c>
      <c r="D10" t="s">
        <v>3346</v>
      </c>
      <c r="E10" s="102">
        <v>618</v>
      </c>
      <c r="F10" s="102"/>
      <c r="G10" t="s">
        <v>3333</v>
      </c>
      <c r="H10" s="102" t="s">
        <v>29</v>
      </c>
      <c r="I10" s="102" t="s">
        <v>2280</v>
      </c>
      <c r="J10" s="102" t="s">
        <v>2283</v>
      </c>
      <c r="L10" s="102">
        <v>32354</v>
      </c>
      <c r="M10" t="s">
        <v>163</v>
      </c>
      <c r="N10" t="s">
        <v>798</v>
      </c>
      <c r="O10" t="s">
        <v>3347</v>
      </c>
      <c r="P10" s="102">
        <v>10058</v>
      </c>
      <c r="Q10" s="102"/>
      <c r="R10" t="s">
        <v>2549</v>
      </c>
      <c r="S10" s="102" t="s">
        <v>29</v>
      </c>
      <c r="T10" s="102" t="s">
        <v>2280</v>
      </c>
      <c r="U10" s="102" t="s">
        <v>3334</v>
      </c>
    </row>
    <row r="11" spans="1:21" x14ac:dyDescent="0.2">
      <c r="A11" s="102">
        <v>18791</v>
      </c>
      <c r="B11" t="s">
        <v>158</v>
      </c>
      <c r="C11" t="s">
        <v>778</v>
      </c>
      <c r="D11" t="s">
        <v>53</v>
      </c>
      <c r="E11" s="102">
        <v>321</v>
      </c>
      <c r="F11" s="102"/>
      <c r="G11" t="s">
        <v>512</v>
      </c>
      <c r="H11" s="102" t="s">
        <v>29</v>
      </c>
      <c r="I11" s="102" t="s">
        <v>2280</v>
      </c>
      <c r="J11" s="102" t="s">
        <v>2283</v>
      </c>
      <c r="L11" s="102">
        <v>28298</v>
      </c>
      <c r="M11" t="s">
        <v>241</v>
      </c>
      <c r="N11" t="s">
        <v>853</v>
      </c>
      <c r="O11" t="s">
        <v>35</v>
      </c>
      <c r="P11" s="102">
        <v>3</v>
      </c>
      <c r="Q11" s="102"/>
      <c r="R11" t="s">
        <v>2552</v>
      </c>
      <c r="S11" s="102" t="s">
        <v>29</v>
      </c>
      <c r="T11" s="102" t="s">
        <v>2280</v>
      </c>
      <c r="U11" s="102" t="s">
        <v>3334</v>
      </c>
    </row>
    <row r="12" spans="1:21" x14ac:dyDescent="0.2">
      <c r="A12" s="102">
        <v>20927</v>
      </c>
      <c r="B12" t="s">
        <v>80</v>
      </c>
      <c r="C12" t="s">
        <v>53</v>
      </c>
      <c r="D12" t="s">
        <v>421</v>
      </c>
      <c r="E12" s="102">
        <v>31</v>
      </c>
      <c r="F12" s="102"/>
      <c r="G12" t="s">
        <v>3341</v>
      </c>
      <c r="H12" s="102" t="s">
        <v>29</v>
      </c>
      <c r="I12" s="102" t="s">
        <v>2280</v>
      </c>
      <c r="J12" s="102" t="s">
        <v>2283</v>
      </c>
      <c r="L12" s="102">
        <v>23842</v>
      </c>
      <c r="M12" t="s">
        <v>150</v>
      </c>
      <c r="N12" t="s">
        <v>3332</v>
      </c>
      <c r="O12" t="s">
        <v>3348</v>
      </c>
      <c r="P12" s="102">
        <v>228</v>
      </c>
      <c r="Q12" s="102"/>
      <c r="R12" t="s">
        <v>2713</v>
      </c>
      <c r="S12" s="102" t="s">
        <v>29</v>
      </c>
      <c r="T12" s="102" t="s">
        <v>2280</v>
      </c>
      <c r="U12" s="102" t="s">
        <v>3334</v>
      </c>
    </row>
    <row r="13" spans="1:21" x14ac:dyDescent="0.2">
      <c r="A13" s="102">
        <v>20244</v>
      </c>
      <c r="B13" t="s">
        <v>707</v>
      </c>
      <c r="C13" t="s">
        <v>495</v>
      </c>
      <c r="D13" t="s">
        <v>719</v>
      </c>
      <c r="E13" s="102">
        <v>326</v>
      </c>
      <c r="F13" s="102"/>
      <c r="G13" t="s">
        <v>2587</v>
      </c>
      <c r="H13" s="102" t="s">
        <v>29</v>
      </c>
      <c r="I13" s="102" t="s">
        <v>2280</v>
      </c>
      <c r="J13" s="102" t="s">
        <v>2283</v>
      </c>
      <c r="L13" s="102">
        <v>30055</v>
      </c>
      <c r="M13" t="s">
        <v>497</v>
      </c>
      <c r="N13" t="s">
        <v>3349</v>
      </c>
      <c r="O13" t="s">
        <v>319</v>
      </c>
      <c r="P13" s="102">
        <v>323</v>
      </c>
      <c r="Q13" s="102"/>
      <c r="R13" t="s">
        <v>2718</v>
      </c>
      <c r="S13" s="102" t="s">
        <v>29</v>
      </c>
      <c r="T13" s="102" t="s">
        <v>2280</v>
      </c>
      <c r="U13" s="102" t="s">
        <v>3334</v>
      </c>
    </row>
    <row r="14" spans="1:21" x14ac:dyDescent="0.2">
      <c r="A14" s="102">
        <v>4820</v>
      </c>
      <c r="B14" t="s">
        <v>598</v>
      </c>
      <c r="C14" t="s">
        <v>551</v>
      </c>
      <c r="D14" t="s">
        <v>880</v>
      </c>
      <c r="E14" s="102">
        <v>616</v>
      </c>
      <c r="F14" s="102"/>
      <c r="G14" t="s">
        <v>2631</v>
      </c>
      <c r="H14" s="102" t="s">
        <v>29</v>
      </c>
      <c r="I14" s="102" t="s">
        <v>2280</v>
      </c>
      <c r="J14" s="102" t="s">
        <v>2283</v>
      </c>
      <c r="L14" s="102">
        <v>1419</v>
      </c>
      <c r="M14" t="s">
        <v>62</v>
      </c>
      <c r="N14" t="s">
        <v>3350</v>
      </c>
      <c r="O14" t="s">
        <v>507</v>
      </c>
      <c r="P14" s="102">
        <v>30</v>
      </c>
      <c r="Q14" s="102"/>
      <c r="R14" t="s">
        <v>3351</v>
      </c>
      <c r="S14" s="102" t="s">
        <v>29</v>
      </c>
      <c r="T14" s="102" t="s">
        <v>2280</v>
      </c>
      <c r="U14" s="102" t="s">
        <v>3334</v>
      </c>
    </row>
    <row r="15" spans="1:21" x14ac:dyDescent="0.2">
      <c r="A15" s="102">
        <v>29925</v>
      </c>
      <c r="B15" t="s">
        <v>2166</v>
      </c>
      <c r="C15" t="s">
        <v>2164</v>
      </c>
      <c r="D15" t="s">
        <v>2165</v>
      </c>
      <c r="E15" s="102">
        <v>326</v>
      </c>
      <c r="F15" s="102"/>
      <c r="G15" t="s">
        <v>2587</v>
      </c>
      <c r="H15" s="102" t="s">
        <v>29</v>
      </c>
      <c r="I15" s="102" t="s">
        <v>2280</v>
      </c>
      <c r="J15" s="102" t="s">
        <v>2283</v>
      </c>
      <c r="L15" s="102">
        <v>18795</v>
      </c>
      <c r="M15" t="s">
        <v>199</v>
      </c>
      <c r="N15" t="s">
        <v>328</v>
      </c>
      <c r="O15" t="s">
        <v>919</v>
      </c>
      <c r="P15" s="102">
        <v>10066</v>
      </c>
      <c r="Q15" s="102"/>
      <c r="R15" t="s">
        <v>1663</v>
      </c>
      <c r="S15" s="102" t="s">
        <v>29</v>
      </c>
      <c r="T15" s="102" t="s">
        <v>2280</v>
      </c>
      <c r="U15" s="102" t="s">
        <v>3334</v>
      </c>
    </row>
    <row r="16" spans="1:21" x14ac:dyDescent="0.2">
      <c r="A16" s="102">
        <v>21351</v>
      </c>
      <c r="B16" t="s">
        <v>792</v>
      </c>
      <c r="C16" t="s">
        <v>801</v>
      </c>
      <c r="D16" t="s">
        <v>389</v>
      </c>
      <c r="E16" s="102">
        <v>618</v>
      </c>
      <c r="F16" s="102"/>
      <c r="G16" t="s">
        <v>3333</v>
      </c>
      <c r="H16" s="102" t="s">
        <v>29</v>
      </c>
      <c r="I16" s="102" t="s">
        <v>2280</v>
      </c>
      <c r="J16" s="102" t="s">
        <v>2283</v>
      </c>
      <c r="L16" s="102">
        <v>32352</v>
      </c>
      <c r="M16" t="s">
        <v>136</v>
      </c>
      <c r="N16" t="s">
        <v>3352</v>
      </c>
      <c r="O16" t="s">
        <v>489</v>
      </c>
      <c r="P16" s="102">
        <v>30</v>
      </c>
      <c r="Q16" s="102"/>
      <c r="R16" t="s">
        <v>3351</v>
      </c>
      <c r="S16" s="102" t="s">
        <v>29</v>
      </c>
      <c r="T16" s="102" t="s">
        <v>2280</v>
      </c>
      <c r="U16" s="102" t="s">
        <v>3334</v>
      </c>
    </row>
    <row r="17" spans="1:21" x14ac:dyDescent="0.2">
      <c r="A17" s="102">
        <v>1935</v>
      </c>
      <c r="B17" t="s">
        <v>166</v>
      </c>
      <c r="C17" t="s">
        <v>215</v>
      </c>
      <c r="D17" t="s">
        <v>1148</v>
      </c>
      <c r="E17" s="102">
        <v>172</v>
      </c>
      <c r="F17" s="102"/>
      <c r="G17" t="s">
        <v>2062</v>
      </c>
      <c r="H17" s="102" t="s">
        <v>29</v>
      </c>
      <c r="I17" s="102" t="s">
        <v>2280</v>
      </c>
      <c r="J17" s="102" t="s">
        <v>2283</v>
      </c>
      <c r="L17" s="102">
        <v>24236</v>
      </c>
      <c r="M17" t="s">
        <v>225</v>
      </c>
      <c r="N17" t="s">
        <v>191</v>
      </c>
      <c r="O17" t="s">
        <v>626</v>
      </c>
      <c r="P17" s="102">
        <v>644</v>
      </c>
      <c r="Q17" s="102"/>
      <c r="R17" t="s">
        <v>3353</v>
      </c>
      <c r="S17" s="102" t="s">
        <v>29</v>
      </c>
      <c r="T17" s="102" t="s">
        <v>2280</v>
      </c>
      <c r="U17" s="102" t="s">
        <v>3334</v>
      </c>
    </row>
    <row r="18" spans="1:21" x14ac:dyDescent="0.2">
      <c r="A18" s="102">
        <v>1713</v>
      </c>
      <c r="B18" t="s">
        <v>241</v>
      </c>
      <c r="C18" t="s">
        <v>49</v>
      </c>
      <c r="D18" t="s">
        <v>164</v>
      </c>
      <c r="E18" s="102">
        <v>31</v>
      </c>
      <c r="F18" s="102"/>
      <c r="G18" t="s">
        <v>3341</v>
      </c>
      <c r="H18" s="102" t="s">
        <v>29</v>
      </c>
      <c r="I18" s="102" t="s">
        <v>2280</v>
      </c>
      <c r="J18" s="102" t="s">
        <v>2283</v>
      </c>
      <c r="L18" s="102">
        <v>23416</v>
      </c>
      <c r="M18" t="s">
        <v>37</v>
      </c>
      <c r="N18" t="s">
        <v>364</v>
      </c>
      <c r="O18" t="s">
        <v>3335</v>
      </c>
      <c r="P18" s="102">
        <v>10207</v>
      </c>
      <c r="Q18" s="102"/>
      <c r="R18" t="s">
        <v>1945</v>
      </c>
      <c r="S18" s="102" t="s">
        <v>29</v>
      </c>
      <c r="T18" s="102" t="s">
        <v>2280</v>
      </c>
      <c r="U18" s="102" t="s">
        <v>3334</v>
      </c>
    </row>
    <row r="19" spans="1:21" x14ac:dyDescent="0.2">
      <c r="A19" s="102">
        <v>23132</v>
      </c>
      <c r="B19" t="s">
        <v>2118</v>
      </c>
      <c r="C19" t="s">
        <v>54</v>
      </c>
      <c r="D19" t="s">
        <v>217</v>
      </c>
      <c r="E19" s="102">
        <v>10197</v>
      </c>
      <c r="F19" s="102"/>
      <c r="G19" t="s">
        <v>2633</v>
      </c>
      <c r="H19" s="102" t="s">
        <v>29</v>
      </c>
      <c r="I19" s="102" t="s">
        <v>2280</v>
      </c>
      <c r="J19" s="102" t="s">
        <v>2283</v>
      </c>
      <c r="L19" s="102">
        <v>33350</v>
      </c>
      <c r="M19" t="s">
        <v>37</v>
      </c>
      <c r="N19" t="s">
        <v>3354</v>
      </c>
      <c r="O19" t="s">
        <v>206</v>
      </c>
      <c r="P19" s="102">
        <v>10219</v>
      </c>
      <c r="Q19" s="102"/>
      <c r="R19" t="s">
        <v>1947</v>
      </c>
      <c r="S19" s="102" t="s">
        <v>29</v>
      </c>
      <c r="T19" s="102" t="s">
        <v>2280</v>
      </c>
      <c r="U19" s="102" t="s">
        <v>3334</v>
      </c>
    </row>
    <row r="20" spans="1:21" x14ac:dyDescent="0.2">
      <c r="A20" s="102">
        <v>24109</v>
      </c>
      <c r="B20" t="s">
        <v>707</v>
      </c>
      <c r="C20" t="s">
        <v>2632</v>
      </c>
      <c r="D20" t="s">
        <v>279</v>
      </c>
      <c r="E20" s="102">
        <v>616</v>
      </c>
      <c r="F20" s="102"/>
      <c r="G20" t="s">
        <v>2631</v>
      </c>
      <c r="H20" s="102" t="s">
        <v>29</v>
      </c>
      <c r="I20" s="102" t="s">
        <v>2280</v>
      </c>
      <c r="J20" s="102" t="s">
        <v>2283</v>
      </c>
      <c r="L20" s="102">
        <v>32052</v>
      </c>
      <c r="M20" t="s">
        <v>594</v>
      </c>
      <c r="N20" t="s">
        <v>247</v>
      </c>
      <c r="O20" t="s">
        <v>3355</v>
      </c>
      <c r="P20" s="102">
        <v>17</v>
      </c>
      <c r="Q20" s="102"/>
      <c r="R20" t="s">
        <v>2483</v>
      </c>
      <c r="S20" s="102" t="s">
        <v>29</v>
      </c>
      <c r="T20" s="102" t="s">
        <v>2280</v>
      </c>
      <c r="U20" s="102" t="s">
        <v>3334</v>
      </c>
    </row>
    <row r="21" spans="1:21" x14ac:dyDescent="0.2">
      <c r="A21" s="102">
        <v>22610</v>
      </c>
      <c r="B21" t="s">
        <v>123</v>
      </c>
      <c r="C21" t="s">
        <v>1980</v>
      </c>
      <c r="D21" t="s">
        <v>35</v>
      </c>
      <c r="E21" s="102">
        <v>10130</v>
      </c>
      <c r="F21" s="102"/>
      <c r="G21" t="s">
        <v>2390</v>
      </c>
      <c r="H21" s="102" t="s">
        <v>29</v>
      </c>
      <c r="I21" s="102" t="s">
        <v>2280</v>
      </c>
      <c r="J21" s="102" t="s">
        <v>2283</v>
      </c>
      <c r="L21" s="102">
        <v>19578</v>
      </c>
      <c r="M21" t="s">
        <v>1322</v>
      </c>
      <c r="N21" t="s">
        <v>36</v>
      </c>
      <c r="O21" t="s">
        <v>258</v>
      </c>
      <c r="P21" s="102">
        <v>10098</v>
      </c>
      <c r="Q21" s="102"/>
      <c r="R21" t="s">
        <v>2542</v>
      </c>
      <c r="S21" s="102" t="s">
        <v>29</v>
      </c>
      <c r="T21" s="102" t="s">
        <v>2280</v>
      </c>
      <c r="U21" s="102" t="s">
        <v>3334</v>
      </c>
    </row>
    <row r="22" spans="1:21" x14ac:dyDescent="0.2">
      <c r="A22" s="102">
        <v>6491</v>
      </c>
      <c r="B22" t="s">
        <v>199</v>
      </c>
      <c r="C22" t="s">
        <v>1247</v>
      </c>
      <c r="D22" t="s">
        <v>43</v>
      </c>
      <c r="E22" s="102">
        <v>10208</v>
      </c>
      <c r="F22" s="102"/>
      <c r="G22" t="s">
        <v>2611</v>
      </c>
      <c r="H22" s="102" t="s">
        <v>29</v>
      </c>
      <c r="I22" s="102" t="s">
        <v>2280</v>
      </c>
      <c r="J22" s="102" t="s">
        <v>2283</v>
      </c>
      <c r="L22" s="102">
        <v>31897</v>
      </c>
      <c r="M22" t="s">
        <v>781</v>
      </c>
      <c r="N22" t="s">
        <v>36</v>
      </c>
      <c r="O22" t="s">
        <v>3356</v>
      </c>
      <c r="P22" s="102">
        <v>323</v>
      </c>
      <c r="Q22" s="102"/>
      <c r="R22" t="s">
        <v>2718</v>
      </c>
      <c r="S22" s="102" t="s">
        <v>29</v>
      </c>
      <c r="T22" s="102" t="s">
        <v>2280</v>
      </c>
      <c r="U22" s="102" t="s">
        <v>3334</v>
      </c>
    </row>
    <row r="23" spans="1:21" x14ac:dyDescent="0.2">
      <c r="A23" s="102">
        <v>1510</v>
      </c>
      <c r="B23" t="s">
        <v>239</v>
      </c>
      <c r="C23" t="s">
        <v>2216</v>
      </c>
      <c r="D23" t="s">
        <v>0</v>
      </c>
      <c r="E23" s="102">
        <v>104</v>
      </c>
      <c r="F23" s="102"/>
      <c r="G23" t="s">
        <v>2318</v>
      </c>
      <c r="H23" s="102" t="s">
        <v>29</v>
      </c>
      <c r="I23" s="102" t="s">
        <v>2280</v>
      </c>
      <c r="J23" s="102" t="s">
        <v>2283</v>
      </c>
      <c r="L23" s="102">
        <v>23334</v>
      </c>
      <c r="M23" t="s">
        <v>37</v>
      </c>
      <c r="N23" t="s">
        <v>36</v>
      </c>
      <c r="O23" t="s">
        <v>53</v>
      </c>
      <c r="P23" s="102">
        <v>10212</v>
      </c>
      <c r="Q23" s="102"/>
      <c r="R23" t="s">
        <v>1960</v>
      </c>
      <c r="S23" s="102" t="s">
        <v>29</v>
      </c>
      <c r="T23" s="102" t="s">
        <v>2280</v>
      </c>
      <c r="U23" s="102" t="s">
        <v>3334</v>
      </c>
    </row>
    <row r="24" spans="1:21" x14ac:dyDescent="0.2">
      <c r="A24" s="102">
        <v>1728</v>
      </c>
      <c r="B24" t="s">
        <v>78</v>
      </c>
      <c r="C24" t="s">
        <v>3357</v>
      </c>
      <c r="D24" t="s">
        <v>2099</v>
      </c>
      <c r="E24" s="102">
        <v>104</v>
      </c>
      <c r="F24" s="102"/>
      <c r="G24" t="s">
        <v>2318</v>
      </c>
      <c r="H24" s="102" t="s">
        <v>29</v>
      </c>
      <c r="I24" s="102" t="s">
        <v>2280</v>
      </c>
      <c r="J24" s="102" t="s">
        <v>2283</v>
      </c>
      <c r="L24" s="102">
        <v>23455</v>
      </c>
      <c r="M24" t="s">
        <v>37</v>
      </c>
      <c r="N24" t="s">
        <v>36</v>
      </c>
      <c r="O24" t="s">
        <v>387</v>
      </c>
      <c r="P24" s="102">
        <v>10216</v>
      </c>
      <c r="Q24" s="102"/>
      <c r="R24" t="s">
        <v>1956</v>
      </c>
      <c r="S24" s="102" t="s">
        <v>29</v>
      </c>
      <c r="T24" s="102" t="s">
        <v>2280</v>
      </c>
      <c r="U24" s="102" t="s">
        <v>3334</v>
      </c>
    </row>
    <row r="25" spans="1:21" x14ac:dyDescent="0.2">
      <c r="A25" s="102">
        <v>1471</v>
      </c>
      <c r="B25" t="s">
        <v>244</v>
      </c>
      <c r="C25" t="s">
        <v>974</v>
      </c>
      <c r="D25" t="s">
        <v>459</v>
      </c>
      <c r="E25" s="102">
        <v>104</v>
      </c>
      <c r="F25" s="102"/>
      <c r="G25" t="s">
        <v>2318</v>
      </c>
      <c r="H25" s="102" t="s">
        <v>29</v>
      </c>
      <c r="I25" s="102" t="s">
        <v>2280</v>
      </c>
      <c r="J25" s="102" t="s">
        <v>2283</v>
      </c>
      <c r="L25" s="102">
        <v>23270</v>
      </c>
      <c r="M25" t="s">
        <v>3358</v>
      </c>
      <c r="N25" t="s">
        <v>3359</v>
      </c>
      <c r="O25" t="s">
        <v>96</v>
      </c>
      <c r="P25" s="102">
        <v>29</v>
      </c>
      <c r="Q25" s="102"/>
      <c r="R25" t="s">
        <v>3360</v>
      </c>
      <c r="S25" s="102" t="s">
        <v>29</v>
      </c>
      <c r="T25" s="102" t="s">
        <v>2280</v>
      </c>
      <c r="U25" s="102" t="s">
        <v>3334</v>
      </c>
    </row>
    <row r="26" spans="1:21" x14ac:dyDescent="0.2">
      <c r="A26" s="102">
        <v>27609</v>
      </c>
      <c r="B26" t="s">
        <v>2218</v>
      </c>
      <c r="C26" t="s">
        <v>2217</v>
      </c>
      <c r="E26" s="102">
        <v>104</v>
      </c>
      <c r="F26" s="102"/>
      <c r="G26" t="s">
        <v>2318</v>
      </c>
      <c r="H26" s="102" t="s">
        <v>29</v>
      </c>
      <c r="I26" s="102" t="s">
        <v>2280</v>
      </c>
      <c r="J26" s="102" t="s">
        <v>2283</v>
      </c>
      <c r="L26" s="102">
        <v>31711</v>
      </c>
      <c r="M26" t="s">
        <v>332</v>
      </c>
      <c r="N26" t="s">
        <v>3361</v>
      </c>
      <c r="O26" t="s">
        <v>3362</v>
      </c>
      <c r="P26" s="102">
        <v>172</v>
      </c>
      <c r="Q26" s="102"/>
      <c r="R26" t="s">
        <v>2062</v>
      </c>
      <c r="S26" s="102" t="s">
        <v>29</v>
      </c>
      <c r="T26" s="102" t="s">
        <v>2280</v>
      </c>
      <c r="U26" s="102" t="s">
        <v>3334</v>
      </c>
    </row>
    <row r="27" spans="1:21" x14ac:dyDescent="0.2">
      <c r="A27" s="102">
        <v>10214</v>
      </c>
      <c r="B27" t="s">
        <v>1302</v>
      </c>
      <c r="C27" t="s">
        <v>1301</v>
      </c>
      <c r="E27" s="102">
        <v>603</v>
      </c>
      <c r="F27" s="102"/>
      <c r="G27" t="s">
        <v>2384</v>
      </c>
      <c r="H27" s="102" t="s">
        <v>29</v>
      </c>
      <c r="I27" s="102" t="s">
        <v>2280</v>
      </c>
      <c r="J27" s="102" t="s">
        <v>2283</v>
      </c>
      <c r="L27" s="102">
        <v>6063</v>
      </c>
      <c r="M27" t="s">
        <v>163</v>
      </c>
      <c r="N27" t="s">
        <v>3363</v>
      </c>
      <c r="O27" t="s">
        <v>279</v>
      </c>
      <c r="P27" s="102">
        <v>737</v>
      </c>
      <c r="Q27" s="102"/>
      <c r="R27" t="s">
        <v>1542</v>
      </c>
      <c r="S27" s="102" t="s">
        <v>29</v>
      </c>
      <c r="T27" s="102" t="s">
        <v>2280</v>
      </c>
      <c r="U27" s="102" t="s">
        <v>3334</v>
      </c>
    </row>
    <row r="28" spans="1:21" x14ac:dyDescent="0.2">
      <c r="A28" s="102">
        <v>19862</v>
      </c>
      <c r="B28" t="s">
        <v>1799</v>
      </c>
      <c r="C28" t="s">
        <v>1800</v>
      </c>
      <c r="E28" s="102">
        <v>603</v>
      </c>
      <c r="F28" s="102"/>
      <c r="G28" t="s">
        <v>2384</v>
      </c>
      <c r="H28" s="102" t="s">
        <v>29</v>
      </c>
      <c r="I28" s="102" t="s">
        <v>2280</v>
      </c>
      <c r="J28" s="102" t="s">
        <v>2283</v>
      </c>
      <c r="L28" s="102">
        <v>30462</v>
      </c>
      <c r="M28" t="s">
        <v>37</v>
      </c>
      <c r="N28" t="s">
        <v>100</v>
      </c>
      <c r="O28" t="s">
        <v>761</v>
      </c>
      <c r="P28" s="102">
        <v>10058</v>
      </c>
      <c r="Q28" s="102"/>
      <c r="R28" t="s">
        <v>2549</v>
      </c>
      <c r="S28" s="102" t="s">
        <v>29</v>
      </c>
      <c r="T28" s="102" t="s">
        <v>2280</v>
      </c>
      <c r="U28" s="102" t="s">
        <v>3334</v>
      </c>
    </row>
    <row r="29" spans="1:21" x14ac:dyDescent="0.2">
      <c r="A29" s="102">
        <v>29458</v>
      </c>
      <c r="B29" t="s">
        <v>2416</v>
      </c>
      <c r="C29" t="s">
        <v>2417</v>
      </c>
      <c r="D29" t="s">
        <v>129</v>
      </c>
      <c r="E29" s="102">
        <v>674</v>
      </c>
      <c r="F29" s="102"/>
      <c r="G29" t="s">
        <v>1521</v>
      </c>
      <c r="H29" s="102" t="s">
        <v>29</v>
      </c>
      <c r="I29" s="102" t="s">
        <v>2280</v>
      </c>
      <c r="J29" s="102" t="s">
        <v>2283</v>
      </c>
      <c r="L29" s="102">
        <v>29818</v>
      </c>
      <c r="M29" t="s">
        <v>330</v>
      </c>
      <c r="N29" t="s">
        <v>35</v>
      </c>
      <c r="O29" t="s">
        <v>805</v>
      </c>
      <c r="P29" s="102">
        <v>10207</v>
      </c>
      <c r="Q29" s="102"/>
      <c r="R29" t="s">
        <v>1945</v>
      </c>
      <c r="S29" s="102" t="s">
        <v>29</v>
      </c>
      <c r="T29" s="102" t="s">
        <v>2280</v>
      </c>
      <c r="U29" s="102" t="s">
        <v>3334</v>
      </c>
    </row>
    <row r="30" spans="1:21" x14ac:dyDescent="0.2">
      <c r="A30" s="102">
        <v>1794</v>
      </c>
      <c r="B30" t="s">
        <v>153</v>
      </c>
      <c r="C30" t="s">
        <v>754</v>
      </c>
      <c r="D30" t="s">
        <v>304</v>
      </c>
      <c r="E30" s="102">
        <v>561</v>
      </c>
      <c r="F30" s="102"/>
      <c r="G30" t="s">
        <v>2315</v>
      </c>
      <c r="H30" s="102" t="s">
        <v>29</v>
      </c>
      <c r="I30" s="102" t="s">
        <v>2280</v>
      </c>
      <c r="J30" s="102" t="s">
        <v>2283</v>
      </c>
      <c r="L30" s="102">
        <v>18564</v>
      </c>
      <c r="M30" t="s">
        <v>225</v>
      </c>
      <c r="N30" t="s">
        <v>35</v>
      </c>
      <c r="O30" t="s">
        <v>35</v>
      </c>
      <c r="P30" s="102">
        <v>626</v>
      </c>
      <c r="Q30" s="102"/>
      <c r="R30" t="s">
        <v>2543</v>
      </c>
      <c r="S30" s="102" t="s">
        <v>29</v>
      </c>
      <c r="T30" s="102" t="s">
        <v>2280</v>
      </c>
      <c r="U30" s="102" t="s">
        <v>3334</v>
      </c>
    </row>
    <row r="31" spans="1:21" x14ac:dyDescent="0.2">
      <c r="A31" s="102">
        <v>1404</v>
      </c>
      <c r="B31" t="s">
        <v>123</v>
      </c>
      <c r="C31" t="s">
        <v>276</v>
      </c>
      <c r="D31" t="s">
        <v>1090</v>
      </c>
      <c r="E31" s="102">
        <v>478</v>
      </c>
      <c r="F31" s="102"/>
      <c r="G31" t="s">
        <v>2372</v>
      </c>
      <c r="H31" s="102" t="s">
        <v>29</v>
      </c>
      <c r="I31" s="102" t="s">
        <v>2280</v>
      </c>
      <c r="J31" s="102" t="s">
        <v>2283</v>
      </c>
      <c r="L31" s="102">
        <v>23429</v>
      </c>
      <c r="M31" t="s">
        <v>3364</v>
      </c>
      <c r="N31" t="s">
        <v>35</v>
      </c>
      <c r="O31" t="s">
        <v>279</v>
      </c>
      <c r="P31" s="102">
        <v>10207</v>
      </c>
      <c r="Q31" s="102"/>
      <c r="R31" t="s">
        <v>1945</v>
      </c>
      <c r="S31" s="102" t="s">
        <v>29</v>
      </c>
      <c r="T31" s="102" t="s">
        <v>2280</v>
      </c>
      <c r="U31" s="102" t="s">
        <v>3334</v>
      </c>
    </row>
    <row r="32" spans="1:21" x14ac:dyDescent="0.2">
      <c r="A32" s="102">
        <v>15693</v>
      </c>
      <c r="B32" t="s">
        <v>217</v>
      </c>
      <c r="C32" t="s">
        <v>1276</v>
      </c>
      <c r="D32" t="s">
        <v>222</v>
      </c>
      <c r="E32" s="102">
        <v>10046</v>
      </c>
      <c r="F32" s="102"/>
      <c r="G32" t="s">
        <v>2488</v>
      </c>
      <c r="H32" s="102" t="s">
        <v>29</v>
      </c>
      <c r="I32" s="102" t="s">
        <v>2280</v>
      </c>
      <c r="J32" s="102" t="s">
        <v>2283</v>
      </c>
      <c r="L32" s="102">
        <v>20785</v>
      </c>
      <c r="M32" t="s">
        <v>3365</v>
      </c>
      <c r="N32" t="s">
        <v>35</v>
      </c>
      <c r="O32" t="s">
        <v>3366</v>
      </c>
      <c r="P32" s="102">
        <v>10058</v>
      </c>
      <c r="Q32" s="102"/>
      <c r="R32" t="s">
        <v>2549</v>
      </c>
      <c r="S32" s="102" t="s">
        <v>29</v>
      </c>
      <c r="T32" s="102" t="s">
        <v>2280</v>
      </c>
      <c r="U32" s="102" t="s">
        <v>3334</v>
      </c>
    </row>
    <row r="33" spans="1:21" x14ac:dyDescent="0.2">
      <c r="A33" s="102">
        <v>1748</v>
      </c>
      <c r="B33" t="s">
        <v>121</v>
      </c>
      <c r="C33" t="s">
        <v>232</v>
      </c>
      <c r="D33" t="s">
        <v>195</v>
      </c>
      <c r="E33" s="102">
        <v>494</v>
      </c>
      <c r="F33" s="102"/>
      <c r="G33" t="s">
        <v>2448</v>
      </c>
      <c r="H33" s="102" t="s">
        <v>29</v>
      </c>
      <c r="I33" s="102" t="s">
        <v>2280</v>
      </c>
      <c r="J33" s="102" t="s">
        <v>2283</v>
      </c>
      <c r="L33" s="102">
        <v>24104</v>
      </c>
      <c r="M33" t="s">
        <v>198</v>
      </c>
      <c r="N33" t="s">
        <v>3367</v>
      </c>
      <c r="O33" t="s">
        <v>331</v>
      </c>
      <c r="P33" s="102">
        <v>10211</v>
      </c>
      <c r="Q33" s="102"/>
      <c r="R33" t="s">
        <v>1950</v>
      </c>
      <c r="S33" s="102" t="s">
        <v>29</v>
      </c>
      <c r="T33" s="102" t="s">
        <v>2280</v>
      </c>
      <c r="U33" s="102" t="s">
        <v>3334</v>
      </c>
    </row>
    <row r="34" spans="1:21" x14ac:dyDescent="0.2">
      <c r="A34" s="102">
        <v>21696</v>
      </c>
      <c r="B34" t="s">
        <v>321</v>
      </c>
      <c r="C34" t="s">
        <v>1132</v>
      </c>
      <c r="D34" t="s">
        <v>783</v>
      </c>
      <c r="E34" s="102">
        <v>710</v>
      </c>
      <c r="F34" s="102"/>
      <c r="G34" t="s">
        <v>2756</v>
      </c>
      <c r="H34" s="102" t="s">
        <v>29</v>
      </c>
      <c r="I34" s="102" t="s">
        <v>2280</v>
      </c>
      <c r="J34" s="102" t="s">
        <v>2283</v>
      </c>
      <c r="L34" s="102">
        <v>8617</v>
      </c>
      <c r="M34" t="s">
        <v>3368</v>
      </c>
      <c r="N34" t="s">
        <v>44</v>
      </c>
      <c r="O34" t="s">
        <v>567</v>
      </c>
      <c r="P34" s="102">
        <v>323</v>
      </c>
      <c r="Q34" s="102"/>
      <c r="R34" t="s">
        <v>2718</v>
      </c>
      <c r="S34" s="102" t="s">
        <v>29</v>
      </c>
      <c r="T34" s="102" t="s">
        <v>2280</v>
      </c>
      <c r="U34" s="102" t="s">
        <v>3334</v>
      </c>
    </row>
    <row r="35" spans="1:21" x14ac:dyDescent="0.2">
      <c r="A35" s="102">
        <v>15109</v>
      </c>
      <c r="B35" t="s">
        <v>483</v>
      </c>
      <c r="C35" t="s">
        <v>494</v>
      </c>
      <c r="D35" t="s">
        <v>495</v>
      </c>
      <c r="E35" s="102">
        <v>10033</v>
      </c>
      <c r="F35" s="102"/>
      <c r="G35" t="s">
        <v>2176</v>
      </c>
      <c r="H35" s="102" t="s">
        <v>29</v>
      </c>
      <c r="I35" s="102" t="s">
        <v>2280</v>
      </c>
      <c r="J35" s="102" t="s">
        <v>2283</v>
      </c>
      <c r="L35" s="102">
        <v>22185</v>
      </c>
      <c r="M35" t="s">
        <v>1322</v>
      </c>
      <c r="N35" t="s">
        <v>279</v>
      </c>
      <c r="O35" t="s">
        <v>498</v>
      </c>
      <c r="P35" s="102">
        <v>10018</v>
      </c>
      <c r="Q35" s="102"/>
      <c r="R35" t="s">
        <v>2427</v>
      </c>
      <c r="S35" s="102" t="s">
        <v>29</v>
      </c>
      <c r="T35" s="102" t="s">
        <v>2280</v>
      </c>
      <c r="U35" s="102" t="s">
        <v>3334</v>
      </c>
    </row>
    <row r="36" spans="1:21" x14ac:dyDescent="0.2">
      <c r="A36" s="102">
        <v>1407</v>
      </c>
      <c r="B36" t="s">
        <v>2036</v>
      </c>
      <c r="C36" t="s">
        <v>98</v>
      </c>
      <c r="D36" t="s">
        <v>1275</v>
      </c>
      <c r="E36" s="102">
        <v>10281</v>
      </c>
      <c r="F36" s="102"/>
      <c r="G36" t="s">
        <v>2680</v>
      </c>
      <c r="H36" s="102" t="s">
        <v>29</v>
      </c>
      <c r="I36" s="102" t="s">
        <v>2280</v>
      </c>
      <c r="J36" s="102" t="s">
        <v>2283</v>
      </c>
      <c r="L36" s="102">
        <v>19471</v>
      </c>
      <c r="M36" t="s">
        <v>417</v>
      </c>
      <c r="N36" t="s">
        <v>279</v>
      </c>
      <c r="O36" t="s">
        <v>3367</v>
      </c>
      <c r="P36" s="102">
        <v>31</v>
      </c>
      <c r="Q36" s="102"/>
      <c r="R36" t="s">
        <v>3341</v>
      </c>
      <c r="S36" s="102" t="s">
        <v>29</v>
      </c>
      <c r="T36" s="102" t="s">
        <v>2280</v>
      </c>
      <c r="U36" s="102" t="s">
        <v>3334</v>
      </c>
    </row>
    <row r="37" spans="1:21" x14ac:dyDescent="0.2">
      <c r="A37" s="102">
        <v>6396</v>
      </c>
      <c r="B37" t="s">
        <v>62</v>
      </c>
      <c r="C37" t="s">
        <v>530</v>
      </c>
      <c r="D37" t="s">
        <v>531</v>
      </c>
      <c r="E37" s="102">
        <v>269</v>
      </c>
      <c r="F37" s="102"/>
      <c r="G37" t="s">
        <v>2765</v>
      </c>
      <c r="H37" s="102" t="s">
        <v>29</v>
      </c>
      <c r="I37" s="102" t="s">
        <v>2280</v>
      </c>
      <c r="J37" s="102" t="s">
        <v>2283</v>
      </c>
      <c r="L37" s="102">
        <v>30528</v>
      </c>
      <c r="M37" t="s">
        <v>3369</v>
      </c>
      <c r="N37" t="s">
        <v>279</v>
      </c>
      <c r="O37" t="s">
        <v>3370</v>
      </c>
      <c r="P37" s="102">
        <v>2</v>
      </c>
      <c r="Q37" s="102"/>
      <c r="R37" t="s">
        <v>2512</v>
      </c>
      <c r="S37" s="102" t="s">
        <v>29</v>
      </c>
      <c r="T37" s="102" t="s">
        <v>2280</v>
      </c>
      <c r="U37" s="102" t="s">
        <v>3334</v>
      </c>
    </row>
    <row r="38" spans="1:21" x14ac:dyDescent="0.2">
      <c r="A38" s="102">
        <v>25175</v>
      </c>
      <c r="B38" t="s">
        <v>192</v>
      </c>
      <c r="C38" t="s">
        <v>2181</v>
      </c>
      <c r="D38" t="s">
        <v>731</v>
      </c>
      <c r="E38" s="102">
        <v>128</v>
      </c>
      <c r="F38" s="102"/>
      <c r="G38" t="s">
        <v>2363</v>
      </c>
      <c r="H38" s="102" t="s">
        <v>29</v>
      </c>
      <c r="I38" s="102" t="s">
        <v>2280</v>
      </c>
      <c r="J38" s="102" t="s">
        <v>2283</v>
      </c>
      <c r="L38" s="102">
        <v>17331</v>
      </c>
      <c r="M38" t="s">
        <v>241</v>
      </c>
      <c r="N38" t="s">
        <v>279</v>
      </c>
      <c r="O38" t="s">
        <v>3371</v>
      </c>
      <c r="P38" s="102">
        <v>737</v>
      </c>
      <c r="Q38" s="102"/>
      <c r="R38" t="s">
        <v>1542</v>
      </c>
      <c r="S38" s="102" t="s">
        <v>29</v>
      </c>
      <c r="T38" s="102" t="s">
        <v>2280</v>
      </c>
      <c r="U38" s="102" t="s">
        <v>3334</v>
      </c>
    </row>
    <row r="39" spans="1:21" x14ac:dyDescent="0.2">
      <c r="A39" s="102">
        <v>31757</v>
      </c>
      <c r="B39" t="s">
        <v>88</v>
      </c>
      <c r="C39" t="s">
        <v>430</v>
      </c>
      <c r="D39" t="s">
        <v>2562</v>
      </c>
      <c r="E39" s="102">
        <v>10033</v>
      </c>
      <c r="F39" s="102"/>
      <c r="G39" t="s">
        <v>2176</v>
      </c>
      <c r="H39" s="102" t="s">
        <v>29</v>
      </c>
      <c r="I39" s="102" t="s">
        <v>2280</v>
      </c>
      <c r="J39" s="102" t="s">
        <v>2283</v>
      </c>
      <c r="L39" s="102">
        <v>14849</v>
      </c>
      <c r="M39" t="s">
        <v>417</v>
      </c>
      <c r="N39" t="s">
        <v>1314</v>
      </c>
      <c r="O39" t="s">
        <v>361</v>
      </c>
      <c r="P39" s="102">
        <v>644</v>
      </c>
      <c r="Q39" s="102"/>
      <c r="R39" t="s">
        <v>3353</v>
      </c>
      <c r="S39" s="102" t="s">
        <v>29</v>
      </c>
      <c r="T39" s="102" t="s">
        <v>2280</v>
      </c>
      <c r="U39" s="102" t="s">
        <v>3334</v>
      </c>
    </row>
    <row r="40" spans="1:21" x14ac:dyDescent="0.2">
      <c r="A40" s="102">
        <v>31756</v>
      </c>
      <c r="B40" t="s">
        <v>369</v>
      </c>
      <c r="C40" t="s">
        <v>2561</v>
      </c>
      <c r="D40" t="s">
        <v>54</v>
      </c>
      <c r="E40" s="102">
        <v>10033</v>
      </c>
      <c r="F40" s="102"/>
      <c r="G40" t="s">
        <v>2176</v>
      </c>
      <c r="H40" s="102" t="s">
        <v>29</v>
      </c>
      <c r="I40" s="102" t="s">
        <v>2280</v>
      </c>
      <c r="J40" s="102" t="s">
        <v>2283</v>
      </c>
      <c r="L40" s="102">
        <v>28327</v>
      </c>
      <c r="M40" t="s">
        <v>3372</v>
      </c>
      <c r="N40" t="s">
        <v>471</v>
      </c>
      <c r="O40" t="s">
        <v>174</v>
      </c>
      <c r="P40" s="102">
        <v>10208</v>
      </c>
      <c r="Q40" s="102"/>
      <c r="R40" t="s">
        <v>2611</v>
      </c>
      <c r="S40" s="102" t="s">
        <v>29</v>
      </c>
      <c r="T40" s="102" t="s">
        <v>2280</v>
      </c>
      <c r="U40" s="102" t="s">
        <v>3334</v>
      </c>
    </row>
    <row r="41" spans="1:21" x14ac:dyDescent="0.2">
      <c r="A41" s="102">
        <v>25360</v>
      </c>
      <c r="B41" t="s">
        <v>122</v>
      </c>
      <c r="C41" t="s">
        <v>96</v>
      </c>
      <c r="D41" t="s">
        <v>2098</v>
      </c>
      <c r="E41" s="102">
        <v>575</v>
      </c>
      <c r="F41" s="102"/>
      <c r="G41" t="s">
        <v>118</v>
      </c>
      <c r="H41" s="102" t="s">
        <v>29</v>
      </c>
      <c r="I41" s="102" t="s">
        <v>2280</v>
      </c>
      <c r="J41" s="102" t="s">
        <v>2283</v>
      </c>
      <c r="L41" s="102">
        <v>27881</v>
      </c>
      <c r="M41" t="s">
        <v>136</v>
      </c>
      <c r="N41" t="s">
        <v>53</v>
      </c>
      <c r="O41" t="s">
        <v>1146</v>
      </c>
      <c r="P41" s="102">
        <v>10220</v>
      </c>
      <c r="Q41" s="102"/>
      <c r="R41" t="s">
        <v>1949</v>
      </c>
      <c r="S41" s="102" t="s">
        <v>29</v>
      </c>
      <c r="T41" s="102" t="s">
        <v>2280</v>
      </c>
      <c r="U41" s="102" t="s">
        <v>3334</v>
      </c>
    </row>
    <row r="42" spans="1:21" x14ac:dyDescent="0.2">
      <c r="A42" s="102">
        <v>24838</v>
      </c>
      <c r="B42" t="s">
        <v>374</v>
      </c>
      <c r="C42" t="s">
        <v>3373</v>
      </c>
      <c r="D42" t="s">
        <v>2560</v>
      </c>
      <c r="E42" s="102">
        <v>10033</v>
      </c>
      <c r="F42" s="102"/>
      <c r="G42" t="s">
        <v>2176</v>
      </c>
      <c r="H42" s="102" t="s">
        <v>29</v>
      </c>
      <c r="I42" s="102" t="s">
        <v>2280</v>
      </c>
      <c r="J42" s="102" t="s">
        <v>2283</v>
      </c>
      <c r="L42" s="102">
        <v>23396</v>
      </c>
      <c r="M42" t="s">
        <v>341</v>
      </c>
      <c r="N42" t="s">
        <v>53</v>
      </c>
      <c r="O42" t="s">
        <v>748</v>
      </c>
      <c r="P42" s="102">
        <v>10072</v>
      </c>
      <c r="Q42" s="102"/>
      <c r="R42" t="s">
        <v>3374</v>
      </c>
      <c r="S42" s="102" t="s">
        <v>29</v>
      </c>
      <c r="T42" s="102" t="s">
        <v>2280</v>
      </c>
      <c r="U42" s="102" t="s">
        <v>3334</v>
      </c>
    </row>
    <row r="43" spans="1:21" x14ac:dyDescent="0.2">
      <c r="A43" s="102">
        <v>1313</v>
      </c>
      <c r="B43" t="s">
        <v>40</v>
      </c>
      <c r="C43" t="s">
        <v>196</v>
      </c>
      <c r="D43" t="s">
        <v>133</v>
      </c>
      <c r="E43" s="102">
        <v>253</v>
      </c>
      <c r="F43" s="102"/>
      <c r="G43" t="s">
        <v>2759</v>
      </c>
      <c r="H43" s="102" t="s">
        <v>29</v>
      </c>
      <c r="I43" s="102" t="s">
        <v>2280</v>
      </c>
      <c r="J43" s="102" t="s">
        <v>2283</v>
      </c>
      <c r="L43" s="102">
        <v>22112</v>
      </c>
      <c r="M43" t="s">
        <v>40</v>
      </c>
      <c r="N43" t="s">
        <v>53</v>
      </c>
      <c r="O43" t="s">
        <v>1085</v>
      </c>
      <c r="P43" s="102">
        <v>346</v>
      </c>
      <c r="Q43" s="102"/>
      <c r="R43" t="s">
        <v>3375</v>
      </c>
      <c r="S43" s="102" t="s">
        <v>29</v>
      </c>
      <c r="T43" s="102" t="s">
        <v>2280</v>
      </c>
      <c r="U43" s="102" t="s">
        <v>3334</v>
      </c>
    </row>
    <row r="44" spans="1:21" x14ac:dyDescent="0.2">
      <c r="A44" s="102">
        <v>1299</v>
      </c>
      <c r="B44" t="s">
        <v>2563</v>
      </c>
      <c r="C44" t="s">
        <v>2564</v>
      </c>
      <c r="D44" t="s">
        <v>319</v>
      </c>
      <c r="E44" s="102">
        <v>10033</v>
      </c>
      <c r="F44" s="102"/>
      <c r="G44" t="s">
        <v>2176</v>
      </c>
      <c r="H44" s="102" t="s">
        <v>29</v>
      </c>
      <c r="I44" s="102" t="s">
        <v>2280</v>
      </c>
      <c r="J44" s="102" t="s">
        <v>2283</v>
      </c>
      <c r="L44" s="102">
        <v>17332</v>
      </c>
      <c r="M44" t="s">
        <v>245</v>
      </c>
      <c r="N44" t="s">
        <v>3376</v>
      </c>
      <c r="O44" t="s">
        <v>138</v>
      </c>
      <c r="P44" s="102">
        <v>29</v>
      </c>
      <c r="Q44" s="102"/>
      <c r="R44" t="s">
        <v>3360</v>
      </c>
      <c r="S44" s="102" t="s">
        <v>29</v>
      </c>
      <c r="T44" s="102" t="s">
        <v>2280</v>
      </c>
      <c r="U44" s="102" t="s">
        <v>3334</v>
      </c>
    </row>
    <row r="45" spans="1:21" x14ac:dyDescent="0.2">
      <c r="A45" s="102">
        <v>15129</v>
      </c>
      <c r="B45" t="s">
        <v>140</v>
      </c>
      <c r="C45" t="s">
        <v>838</v>
      </c>
      <c r="D45" t="s">
        <v>569</v>
      </c>
      <c r="E45" s="102">
        <v>251</v>
      </c>
      <c r="F45" s="102"/>
      <c r="G45" t="s">
        <v>2547</v>
      </c>
      <c r="H45" s="102" t="s">
        <v>29</v>
      </c>
      <c r="I45" s="102" t="s">
        <v>2280</v>
      </c>
      <c r="J45" s="102" t="s">
        <v>2283</v>
      </c>
      <c r="L45" s="102">
        <v>18249</v>
      </c>
      <c r="M45" t="s">
        <v>473</v>
      </c>
      <c r="N45" t="s">
        <v>57</v>
      </c>
      <c r="O45" t="s">
        <v>279</v>
      </c>
      <c r="P45" s="102">
        <v>692</v>
      </c>
      <c r="Q45" s="102"/>
      <c r="R45" t="s">
        <v>3344</v>
      </c>
      <c r="S45" s="102" t="s">
        <v>29</v>
      </c>
      <c r="T45" s="102" t="s">
        <v>2280</v>
      </c>
      <c r="U45" s="102" t="s">
        <v>3334</v>
      </c>
    </row>
    <row r="46" spans="1:21" x14ac:dyDescent="0.2">
      <c r="A46" s="102">
        <v>19132</v>
      </c>
      <c r="B46" t="s">
        <v>461</v>
      </c>
      <c r="C46" t="s">
        <v>195</v>
      </c>
      <c r="D46" t="s">
        <v>2060</v>
      </c>
      <c r="E46" s="102">
        <v>710</v>
      </c>
      <c r="F46" s="102"/>
      <c r="G46" t="s">
        <v>2756</v>
      </c>
      <c r="H46" s="102" t="s">
        <v>29</v>
      </c>
      <c r="I46" s="102" t="s">
        <v>2280</v>
      </c>
      <c r="J46" s="102" t="s">
        <v>2283</v>
      </c>
      <c r="L46" s="102">
        <v>28231</v>
      </c>
      <c r="M46" t="s">
        <v>37</v>
      </c>
      <c r="N46" t="s">
        <v>57</v>
      </c>
      <c r="O46" t="s">
        <v>57</v>
      </c>
      <c r="P46" s="102">
        <v>17</v>
      </c>
      <c r="Q46" s="102"/>
      <c r="R46" t="s">
        <v>2483</v>
      </c>
      <c r="S46" s="102" t="s">
        <v>29</v>
      </c>
      <c r="T46" s="102" t="s">
        <v>2280</v>
      </c>
      <c r="U46" s="102" t="s">
        <v>3334</v>
      </c>
    </row>
    <row r="47" spans="1:21" x14ac:dyDescent="0.2">
      <c r="A47" s="102">
        <v>1955</v>
      </c>
      <c r="B47" t="s">
        <v>30</v>
      </c>
      <c r="C47" t="s">
        <v>2045</v>
      </c>
      <c r="D47" t="s">
        <v>84</v>
      </c>
      <c r="E47" s="102">
        <v>268</v>
      </c>
      <c r="F47" s="102"/>
      <c r="G47" t="s">
        <v>2721</v>
      </c>
      <c r="H47" s="102" t="s">
        <v>29</v>
      </c>
      <c r="I47" s="102" t="s">
        <v>2280</v>
      </c>
      <c r="J47" s="102" t="s">
        <v>2283</v>
      </c>
      <c r="L47" s="102">
        <v>27925</v>
      </c>
      <c r="M47" t="s">
        <v>3377</v>
      </c>
      <c r="N47" t="s">
        <v>3378</v>
      </c>
      <c r="O47" t="s">
        <v>138</v>
      </c>
      <c r="P47" s="102">
        <v>467</v>
      </c>
      <c r="Q47" s="102"/>
      <c r="R47" t="s">
        <v>3379</v>
      </c>
      <c r="S47" s="102" t="s">
        <v>29</v>
      </c>
      <c r="T47" s="102" t="s">
        <v>2280</v>
      </c>
      <c r="U47" s="102" t="s">
        <v>3334</v>
      </c>
    </row>
    <row r="48" spans="1:21" x14ac:dyDescent="0.2">
      <c r="A48" s="102">
        <v>9379</v>
      </c>
      <c r="B48" t="s">
        <v>664</v>
      </c>
      <c r="C48" t="s">
        <v>316</v>
      </c>
      <c r="D48" t="s">
        <v>44</v>
      </c>
      <c r="E48" s="102">
        <v>298</v>
      </c>
      <c r="F48" s="102"/>
      <c r="G48" t="s">
        <v>2816</v>
      </c>
      <c r="H48" s="102" t="s">
        <v>29</v>
      </c>
      <c r="I48" s="102" t="s">
        <v>2280</v>
      </c>
      <c r="J48" s="102" t="s">
        <v>2283</v>
      </c>
      <c r="L48" s="102">
        <v>24252</v>
      </c>
      <c r="M48" t="s">
        <v>88</v>
      </c>
      <c r="N48" t="s">
        <v>3380</v>
      </c>
      <c r="O48" t="s">
        <v>43</v>
      </c>
      <c r="P48" s="102">
        <v>10058</v>
      </c>
      <c r="Q48" s="102"/>
      <c r="R48" t="s">
        <v>2549</v>
      </c>
      <c r="S48" s="102" t="s">
        <v>29</v>
      </c>
      <c r="T48" s="102" t="s">
        <v>2280</v>
      </c>
      <c r="U48" s="102" t="s">
        <v>3334</v>
      </c>
    </row>
    <row r="49" spans="1:21" x14ac:dyDescent="0.2">
      <c r="A49" s="102">
        <v>4894</v>
      </c>
      <c r="B49" t="s">
        <v>528</v>
      </c>
      <c r="C49" t="s">
        <v>2229</v>
      </c>
      <c r="D49" t="s">
        <v>2230</v>
      </c>
      <c r="E49" s="102">
        <v>195</v>
      </c>
      <c r="F49" s="102"/>
      <c r="G49" t="s">
        <v>2585</v>
      </c>
      <c r="H49" s="102" t="s">
        <v>29</v>
      </c>
      <c r="I49" s="102" t="s">
        <v>2280</v>
      </c>
      <c r="J49" s="102" t="s">
        <v>2283</v>
      </c>
      <c r="L49" s="102">
        <v>24235</v>
      </c>
      <c r="M49" t="s">
        <v>130</v>
      </c>
      <c r="N49" t="s">
        <v>495</v>
      </c>
      <c r="O49" t="s">
        <v>4</v>
      </c>
      <c r="P49" s="102">
        <v>644</v>
      </c>
      <c r="Q49" s="102"/>
      <c r="R49" t="s">
        <v>3353</v>
      </c>
      <c r="S49" s="102" t="s">
        <v>29</v>
      </c>
      <c r="T49" s="102" t="s">
        <v>2280</v>
      </c>
      <c r="U49" s="102" t="s">
        <v>3334</v>
      </c>
    </row>
    <row r="50" spans="1:21" x14ac:dyDescent="0.2">
      <c r="A50" s="102">
        <v>4897</v>
      </c>
      <c r="B50" t="s">
        <v>40</v>
      </c>
      <c r="C50" t="s">
        <v>467</v>
      </c>
      <c r="D50" t="s">
        <v>169</v>
      </c>
      <c r="E50" s="102">
        <v>425</v>
      </c>
      <c r="F50" s="102"/>
      <c r="G50" t="s">
        <v>2322</v>
      </c>
      <c r="H50" s="102" t="s">
        <v>29</v>
      </c>
      <c r="I50" s="102" t="s">
        <v>2280</v>
      </c>
      <c r="J50" s="102" t="s">
        <v>2283</v>
      </c>
      <c r="L50" s="102">
        <v>30307</v>
      </c>
      <c r="M50" t="s">
        <v>225</v>
      </c>
      <c r="N50" t="s">
        <v>206</v>
      </c>
      <c r="O50" t="s">
        <v>258</v>
      </c>
      <c r="P50" s="102">
        <v>10216</v>
      </c>
      <c r="Q50" s="102"/>
      <c r="R50" t="s">
        <v>1956</v>
      </c>
      <c r="S50" s="102" t="s">
        <v>29</v>
      </c>
      <c r="T50" s="102" t="s">
        <v>2280</v>
      </c>
      <c r="U50" s="102" t="s">
        <v>3334</v>
      </c>
    </row>
    <row r="51" spans="1:21" x14ac:dyDescent="0.2">
      <c r="A51" s="102">
        <v>18948</v>
      </c>
      <c r="B51" t="s">
        <v>521</v>
      </c>
      <c r="C51" t="s">
        <v>364</v>
      </c>
      <c r="D51" t="s">
        <v>522</v>
      </c>
      <c r="E51" s="102">
        <v>291</v>
      </c>
      <c r="F51" s="102"/>
      <c r="G51" t="s">
        <v>2580</v>
      </c>
      <c r="H51" s="102" t="s">
        <v>29</v>
      </c>
      <c r="I51" s="102" t="s">
        <v>2280</v>
      </c>
      <c r="J51" s="102" t="s">
        <v>2283</v>
      </c>
      <c r="L51" s="102">
        <v>24046</v>
      </c>
      <c r="M51" t="s">
        <v>37</v>
      </c>
      <c r="N51" t="s">
        <v>206</v>
      </c>
      <c r="O51" t="s">
        <v>3381</v>
      </c>
      <c r="P51" s="102">
        <v>323</v>
      </c>
      <c r="Q51" s="102"/>
      <c r="R51" t="s">
        <v>2718</v>
      </c>
      <c r="S51" s="102" t="s">
        <v>29</v>
      </c>
      <c r="T51" s="102" t="s">
        <v>2280</v>
      </c>
      <c r="U51" s="102" t="s">
        <v>3334</v>
      </c>
    </row>
    <row r="52" spans="1:21" x14ac:dyDescent="0.2">
      <c r="A52" s="102">
        <v>1809</v>
      </c>
      <c r="B52" t="s">
        <v>199</v>
      </c>
      <c r="C52" t="s">
        <v>36</v>
      </c>
      <c r="D52" t="s">
        <v>361</v>
      </c>
      <c r="E52" s="102">
        <v>291</v>
      </c>
      <c r="F52" s="102"/>
      <c r="G52" t="s">
        <v>2580</v>
      </c>
      <c r="H52" s="102" t="s">
        <v>29</v>
      </c>
      <c r="I52" s="102" t="s">
        <v>2280</v>
      </c>
      <c r="J52" s="102" t="s">
        <v>2283</v>
      </c>
      <c r="L52" s="102">
        <v>6356</v>
      </c>
      <c r="M52" t="s">
        <v>506</v>
      </c>
      <c r="N52" t="s">
        <v>206</v>
      </c>
      <c r="O52" t="s">
        <v>3382</v>
      </c>
      <c r="P52" s="102">
        <v>626</v>
      </c>
      <c r="Q52" s="102"/>
      <c r="R52" t="s">
        <v>2543</v>
      </c>
      <c r="S52" s="102" t="s">
        <v>29</v>
      </c>
      <c r="T52" s="102" t="s">
        <v>2280</v>
      </c>
      <c r="U52" s="102" t="s">
        <v>3334</v>
      </c>
    </row>
    <row r="53" spans="1:21" x14ac:dyDescent="0.2">
      <c r="A53" s="102">
        <v>1421</v>
      </c>
      <c r="B53" t="s">
        <v>365</v>
      </c>
      <c r="C53" t="s">
        <v>35</v>
      </c>
      <c r="D53" t="s">
        <v>2078</v>
      </c>
      <c r="E53" s="102">
        <v>335</v>
      </c>
      <c r="F53" s="102"/>
      <c r="G53" t="s">
        <v>2475</v>
      </c>
      <c r="H53" s="102" t="s">
        <v>29</v>
      </c>
      <c r="I53" s="102" t="s">
        <v>2280</v>
      </c>
      <c r="J53" s="102" t="s">
        <v>2283</v>
      </c>
      <c r="L53" s="102">
        <v>33332</v>
      </c>
      <c r="M53" t="s">
        <v>374</v>
      </c>
      <c r="N53" t="s">
        <v>43</v>
      </c>
      <c r="O53" t="s">
        <v>3383</v>
      </c>
      <c r="P53" s="102">
        <v>10001</v>
      </c>
      <c r="Q53" s="102"/>
      <c r="R53" t="s">
        <v>2575</v>
      </c>
      <c r="S53" s="102" t="s">
        <v>29</v>
      </c>
      <c r="T53" s="102" t="s">
        <v>2280</v>
      </c>
      <c r="U53" s="102" t="s">
        <v>3334</v>
      </c>
    </row>
    <row r="54" spans="1:21" x14ac:dyDescent="0.2">
      <c r="A54" s="102">
        <v>5964</v>
      </c>
      <c r="B54" t="s">
        <v>127</v>
      </c>
      <c r="C54" t="s">
        <v>493</v>
      </c>
      <c r="D54" t="s">
        <v>370</v>
      </c>
      <c r="E54" s="102">
        <v>643</v>
      </c>
      <c r="F54" s="102"/>
      <c r="G54" t="s">
        <v>2324</v>
      </c>
      <c r="H54" s="102" t="s">
        <v>29</v>
      </c>
      <c r="I54" s="102" t="s">
        <v>2280</v>
      </c>
      <c r="J54" s="102" t="s">
        <v>2283</v>
      </c>
      <c r="L54" s="102">
        <v>28690</v>
      </c>
      <c r="M54" t="s">
        <v>3384</v>
      </c>
      <c r="N54" t="s">
        <v>3385</v>
      </c>
      <c r="P54" s="102">
        <v>10058</v>
      </c>
      <c r="Q54" s="102"/>
      <c r="R54" t="s">
        <v>2549</v>
      </c>
      <c r="S54" s="102" t="s">
        <v>29</v>
      </c>
      <c r="T54" s="102" t="s">
        <v>2280</v>
      </c>
      <c r="U54" s="102" t="s">
        <v>3334</v>
      </c>
    </row>
    <row r="55" spans="1:21" x14ac:dyDescent="0.2">
      <c r="A55" s="102">
        <v>15155</v>
      </c>
      <c r="B55" t="s">
        <v>741</v>
      </c>
      <c r="C55" t="s">
        <v>64</v>
      </c>
      <c r="D55" t="s">
        <v>35</v>
      </c>
      <c r="E55" s="102">
        <v>298</v>
      </c>
      <c r="F55" s="102"/>
      <c r="G55" t="s">
        <v>2816</v>
      </c>
      <c r="H55" s="102" t="s">
        <v>29</v>
      </c>
      <c r="I55" s="102" t="s">
        <v>2280</v>
      </c>
      <c r="J55" s="102" t="s">
        <v>2283</v>
      </c>
      <c r="L55" s="102">
        <v>18403</v>
      </c>
      <c r="M55" t="s">
        <v>122</v>
      </c>
      <c r="N55" t="s">
        <v>737</v>
      </c>
      <c r="O55" t="s">
        <v>360</v>
      </c>
      <c r="P55" s="102">
        <v>10119</v>
      </c>
      <c r="Q55" s="102"/>
      <c r="R55" t="s">
        <v>3386</v>
      </c>
      <c r="S55" s="102" t="s">
        <v>29</v>
      </c>
      <c r="T55" s="102" t="s">
        <v>2280</v>
      </c>
      <c r="U55" s="102" t="s">
        <v>3334</v>
      </c>
    </row>
    <row r="56" spans="1:21" x14ac:dyDescent="0.2">
      <c r="A56" s="102">
        <v>4191</v>
      </c>
      <c r="B56" t="s">
        <v>235</v>
      </c>
      <c r="C56" t="s">
        <v>460</v>
      </c>
      <c r="D56" t="s">
        <v>355</v>
      </c>
      <c r="E56" s="102">
        <v>251</v>
      </c>
      <c r="F56" s="102"/>
      <c r="G56" t="s">
        <v>2547</v>
      </c>
      <c r="H56" s="102" t="s">
        <v>29</v>
      </c>
      <c r="I56" s="102" t="s">
        <v>2280</v>
      </c>
      <c r="J56" s="102" t="s">
        <v>2283</v>
      </c>
      <c r="L56" s="102">
        <v>32573</v>
      </c>
      <c r="M56" t="s">
        <v>477</v>
      </c>
      <c r="N56" t="s">
        <v>3387</v>
      </c>
      <c r="O56" t="s">
        <v>3388</v>
      </c>
      <c r="P56" s="102">
        <v>10219</v>
      </c>
      <c r="Q56" s="102"/>
      <c r="R56" t="s">
        <v>1947</v>
      </c>
      <c r="S56" s="102" t="s">
        <v>29</v>
      </c>
      <c r="T56" s="102" t="s">
        <v>2280</v>
      </c>
      <c r="U56" s="102" t="s">
        <v>3334</v>
      </c>
    </row>
    <row r="57" spans="1:21" x14ac:dyDescent="0.2">
      <c r="A57" s="102">
        <v>31319</v>
      </c>
      <c r="B57" t="s">
        <v>2319</v>
      </c>
      <c r="C57" t="s">
        <v>2320</v>
      </c>
      <c r="D57" t="s">
        <v>2321</v>
      </c>
      <c r="E57" s="102">
        <v>425</v>
      </c>
      <c r="F57" s="102"/>
      <c r="G57" t="s">
        <v>2322</v>
      </c>
      <c r="H57" s="102" t="s">
        <v>29</v>
      </c>
      <c r="I57" s="102" t="s">
        <v>2280</v>
      </c>
      <c r="J57" s="102" t="s">
        <v>2283</v>
      </c>
      <c r="L57" s="102">
        <v>19950</v>
      </c>
      <c r="M57" t="s">
        <v>369</v>
      </c>
      <c r="N57" t="s">
        <v>387</v>
      </c>
      <c r="O57" t="s">
        <v>3389</v>
      </c>
      <c r="P57" s="102">
        <v>10139</v>
      </c>
      <c r="Q57" s="102"/>
      <c r="R57" t="s">
        <v>3390</v>
      </c>
      <c r="S57" s="102" t="s">
        <v>29</v>
      </c>
      <c r="T57" s="102" t="s">
        <v>2280</v>
      </c>
      <c r="U57" s="102" t="s">
        <v>3334</v>
      </c>
    </row>
    <row r="58" spans="1:21" x14ac:dyDescent="0.2">
      <c r="A58" s="102">
        <v>25139</v>
      </c>
      <c r="B58" t="s">
        <v>40</v>
      </c>
      <c r="C58" t="s">
        <v>53</v>
      </c>
      <c r="D58" t="s">
        <v>684</v>
      </c>
      <c r="E58" s="102">
        <v>10172</v>
      </c>
      <c r="F58" s="102"/>
      <c r="H58" s="102" t="s">
        <v>29</v>
      </c>
      <c r="I58" s="102" t="s">
        <v>2280</v>
      </c>
      <c r="J58" s="102" t="s">
        <v>2283</v>
      </c>
      <c r="L58" s="102">
        <v>23365</v>
      </c>
      <c r="M58" t="s">
        <v>89</v>
      </c>
      <c r="N58" t="s">
        <v>4</v>
      </c>
      <c r="O58" t="s">
        <v>54</v>
      </c>
      <c r="P58" s="102">
        <v>10220</v>
      </c>
      <c r="Q58" s="102"/>
      <c r="R58" t="s">
        <v>1949</v>
      </c>
      <c r="S58" s="102" t="s">
        <v>29</v>
      </c>
      <c r="T58" s="102" t="s">
        <v>2280</v>
      </c>
      <c r="U58" s="102" t="s">
        <v>3334</v>
      </c>
    </row>
    <row r="59" spans="1:21" x14ac:dyDescent="0.2">
      <c r="A59" s="102">
        <v>1367</v>
      </c>
      <c r="B59" t="s">
        <v>362</v>
      </c>
      <c r="C59" t="s">
        <v>67</v>
      </c>
      <c r="D59" t="s">
        <v>1086</v>
      </c>
      <c r="E59" s="102">
        <v>10033</v>
      </c>
      <c r="F59" s="102"/>
      <c r="G59" t="s">
        <v>2176</v>
      </c>
      <c r="H59" s="102" t="s">
        <v>29</v>
      </c>
      <c r="I59" s="102" t="s">
        <v>2280</v>
      </c>
      <c r="J59" s="102" t="s">
        <v>2283</v>
      </c>
      <c r="L59" s="102">
        <v>23895</v>
      </c>
      <c r="M59" t="s">
        <v>37</v>
      </c>
      <c r="N59" t="s">
        <v>69</v>
      </c>
      <c r="O59" t="s">
        <v>415</v>
      </c>
      <c r="P59" s="102">
        <v>10219</v>
      </c>
      <c r="Q59" s="102"/>
      <c r="R59" t="s">
        <v>1947</v>
      </c>
      <c r="S59" s="102" t="s">
        <v>29</v>
      </c>
      <c r="T59" s="102" t="s">
        <v>2280</v>
      </c>
      <c r="U59" s="102" t="s">
        <v>3334</v>
      </c>
    </row>
    <row r="60" spans="1:21" x14ac:dyDescent="0.2">
      <c r="A60" s="102">
        <v>1384</v>
      </c>
      <c r="B60" t="s">
        <v>155</v>
      </c>
      <c r="C60" t="s">
        <v>475</v>
      </c>
      <c r="D60" t="s">
        <v>476</v>
      </c>
      <c r="E60" s="102">
        <v>291</v>
      </c>
      <c r="F60" s="102"/>
      <c r="G60" t="s">
        <v>2580</v>
      </c>
      <c r="H60" s="102" t="s">
        <v>29</v>
      </c>
      <c r="I60" s="102" t="s">
        <v>2280</v>
      </c>
      <c r="J60" s="102" t="s">
        <v>2283</v>
      </c>
      <c r="L60" s="102">
        <v>9153</v>
      </c>
      <c r="M60" t="s">
        <v>142</v>
      </c>
      <c r="N60" t="s">
        <v>69</v>
      </c>
      <c r="O60" t="s">
        <v>3391</v>
      </c>
      <c r="P60" s="102">
        <v>10160</v>
      </c>
      <c r="Q60" s="102"/>
      <c r="R60" t="s">
        <v>3392</v>
      </c>
      <c r="S60" s="102" t="s">
        <v>29</v>
      </c>
      <c r="T60" s="102" t="s">
        <v>2280</v>
      </c>
      <c r="U60" s="102" t="s">
        <v>3334</v>
      </c>
    </row>
    <row r="61" spans="1:21" x14ac:dyDescent="0.2">
      <c r="A61" s="102">
        <v>1768</v>
      </c>
      <c r="B61" t="s">
        <v>647</v>
      </c>
      <c r="C61" t="s">
        <v>206</v>
      </c>
      <c r="D61" t="s">
        <v>697</v>
      </c>
      <c r="E61" s="102">
        <v>292</v>
      </c>
      <c r="F61" s="102"/>
      <c r="G61" t="s">
        <v>2330</v>
      </c>
      <c r="H61" s="102" t="s">
        <v>29</v>
      </c>
      <c r="I61" s="102" t="s">
        <v>2280</v>
      </c>
      <c r="J61" s="102" t="s">
        <v>2283</v>
      </c>
      <c r="L61" s="102">
        <v>31895</v>
      </c>
      <c r="M61" t="s">
        <v>37</v>
      </c>
      <c r="N61" t="s">
        <v>3335</v>
      </c>
      <c r="O61" t="s">
        <v>3393</v>
      </c>
      <c r="P61" s="102">
        <v>323</v>
      </c>
      <c r="Q61" s="102"/>
      <c r="R61" t="s">
        <v>2718</v>
      </c>
      <c r="S61" s="102" t="s">
        <v>29</v>
      </c>
      <c r="T61" s="102" t="s">
        <v>2280</v>
      </c>
      <c r="U61" s="102" t="s">
        <v>3334</v>
      </c>
    </row>
    <row r="62" spans="1:21" x14ac:dyDescent="0.2">
      <c r="A62" s="102">
        <v>15179</v>
      </c>
      <c r="B62" t="s">
        <v>492</v>
      </c>
      <c r="C62" t="s">
        <v>206</v>
      </c>
      <c r="D62" t="s">
        <v>57</v>
      </c>
      <c r="E62" s="102">
        <v>10033</v>
      </c>
      <c r="F62" s="102"/>
      <c r="G62" t="s">
        <v>2176</v>
      </c>
      <c r="H62" s="102" t="s">
        <v>29</v>
      </c>
      <c r="I62" s="102" t="s">
        <v>2280</v>
      </c>
      <c r="J62" s="102" t="s">
        <v>2283</v>
      </c>
      <c r="L62" s="102">
        <v>4827</v>
      </c>
      <c r="M62" t="s">
        <v>89</v>
      </c>
      <c r="N62" t="s">
        <v>3335</v>
      </c>
      <c r="O62" t="s">
        <v>3394</v>
      </c>
      <c r="P62" s="102">
        <v>616</v>
      </c>
      <c r="Q62" s="102"/>
      <c r="R62" t="s">
        <v>2631</v>
      </c>
      <c r="S62" s="102" t="s">
        <v>29</v>
      </c>
      <c r="T62" s="102" t="s">
        <v>2280</v>
      </c>
      <c r="U62" s="102" t="s">
        <v>3334</v>
      </c>
    </row>
    <row r="63" spans="1:21" x14ac:dyDescent="0.2">
      <c r="A63" s="102">
        <v>8436</v>
      </c>
      <c r="B63" t="s">
        <v>123</v>
      </c>
      <c r="C63" t="s">
        <v>43</v>
      </c>
      <c r="D63" t="s">
        <v>635</v>
      </c>
      <c r="E63" s="102">
        <v>293</v>
      </c>
      <c r="F63" s="102"/>
      <c r="G63" t="s">
        <v>2329</v>
      </c>
      <c r="H63" s="102" t="s">
        <v>29</v>
      </c>
      <c r="I63" s="102" t="s">
        <v>2280</v>
      </c>
      <c r="J63" s="102" t="s">
        <v>2283</v>
      </c>
      <c r="L63" s="102">
        <v>30067</v>
      </c>
      <c r="M63" t="s">
        <v>369</v>
      </c>
      <c r="N63" t="s">
        <v>553</v>
      </c>
      <c r="O63" t="s">
        <v>3395</v>
      </c>
      <c r="P63" s="102">
        <v>10001</v>
      </c>
      <c r="Q63" s="102"/>
      <c r="R63" t="s">
        <v>2575</v>
      </c>
      <c r="S63" s="102" t="s">
        <v>29</v>
      </c>
      <c r="T63" s="102" t="s">
        <v>2280</v>
      </c>
      <c r="U63" s="102" t="s">
        <v>3334</v>
      </c>
    </row>
    <row r="64" spans="1:21" x14ac:dyDescent="0.2">
      <c r="A64" s="102">
        <v>21422</v>
      </c>
      <c r="B64" t="s">
        <v>140</v>
      </c>
      <c r="C64" t="s">
        <v>43</v>
      </c>
      <c r="D64" t="s">
        <v>3396</v>
      </c>
      <c r="E64" s="102">
        <v>10033</v>
      </c>
      <c r="F64" s="102"/>
      <c r="G64" t="s">
        <v>2176</v>
      </c>
      <c r="H64" s="102" t="s">
        <v>29</v>
      </c>
      <c r="I64" s="102" t="s">
        <v>2280</v>
      </c>
      <c r="J64" s="102" t="s">
        <v>2283</v>
      </c>
      <c r="L64" s="102">
        <v>23087</v>
      </c>
      <c r="M64" t="s">
        <v>239</v>
      </c>
      <c r="N64" t="s">
        <v>314</v>
      </c>
      <c r="O64" t="s">
        <v>3397</v>
      </c>
      <c r="P64" s="102">
        <v>10011</v>
      </c>
      <c r="Q64" s="102"/>
      <c r="R64" t="s">
        <v>2612</v>
      </c>
      <c r="S64" s="102" t="s">
        <v>29</v>
      </c>
      <c r="T64" s="102" t="s">
        <v>2280</v>
      </c>
      <c r="U64" s="102" t="s">
        <v>3334</v>
      </c>
    </row>
    <row r="65" spans="1:21" x14ac:dyDescent="0.2">
      <c r="A65" s="102">
        <v>1534</v>
      </c>
      <c r="B65" t="s">
        <v>256</v>
      </c>
      <c r="C65" t="s">
        <v>387</v>
      </c>
      <c r="D65" t="s">
        <v>133</v>
      </c>
      <c r="E65" s="102">
        <v>292</v>
      </c>
      <c r="F65" s="102"/>
      <c r="G65" t="s">
        <v>2330</v>
      </c>
      <c r="H65" s="102" t="s">
        <v>29</v>
      </c>
      <c r="I65" s="102" t="s">
        <v>2280</v>
      </c>
      <c r="J65" s="102" t="s">
        <v>2283</v>
      </c>
      <c r="L65" s="102">
        <v>27535</v>
      </c>
      <c r="M65" t="s">
        <v>199</v>
      </c>
      <c r="N65" t="s">
        <v>213</v>
      </c>
      <c r="O65" t="s">
        <v>27</v>
      </c>
      <c r="P65" s="102">
        <v>10133</v>
      </c>
      <c r="Q65" s="102"/>
      <c r="R65" t="s">
        <v>2396</v>
      </c>
      <c r="S65" s="102" t="s">
        <v>29</v>
      </c>
      <c r="T65" s="102" t="s">
        <v>2280</v>
      </c>
      <c r="U65" s="102" t="s">
        <v>3334</v>
      </c>
    </row>
    <row r="66" spans="1:21" x14ac:dyDescent="0.2">
      <c r="A66" s="102">
        <v>1369</v>
      </c>
      <c r="B66" t="s">
        <v>619</v>
      </c>
      <c r="C66" t="s">
        <v>3398</v>
      </c>
      <c r="D66" t="s">
        <v>1087</v>
      </c>
      <c r="E66" s="102">
        <v>292</v>
      </c>
      <c r="F66" s="102"/>
      <c r="G66" t="s">
        <v>2330</v>
      </c>
      <c r="H66" s="102" t="s">
        <v>29</v>
      </c>
      <c r="I66" s="102" t="s">
        <v>2280</v>
      </c>
      <c r="J66" s="102" t="s">
        <v>2283</v>
      </c>
      <c r="L66" s="102">
        <v>4812</v>
      </c>
      <c r="M66" t="s">
        <v>225</v>
      </c>
      <c r="N66" t="s">
        <v>3399</v>
      </c>
      <c r="O66" t="s">
        <v>54</v>
      </c>
      <c r="P66" s="102">
        <v>615</v>
      </c>
      <c r="Q66" s="102"/>
      <c r="R66" t="s">
        <v>907</v>
      </c>
      <c r="S66" s="102" t="s">
        <v>29</v>
      </c>
      <c r="T66" s="102" t="s">
        <v>2280</v>
      </c>
      <c r="U66" s="102" t="s">
        <v>3334</v>
      </c>
    </row>
    <row r="67" spans="1:21" x14ac:dyDescent="0.2">
      <c r="A67" s="102">
        <v>26131</v>
      </c>
      <c r="B67" t="s">
        <v>2054</v>
      </c>
      <c r="C67" t="s">
        <v>2055</v>
      </c>
      <c r="E67" s="102">
        <v>598</v>
      </c>
      <c r="F67" s="102"/>
      <c r="G67" t="s">
        <v>1497</v>
      </c>
      <c r="H67" s="102" t="s">
        <v>29</v>
      </c>
      <c r="I67" s="102" t="s">
        <v>2280</v>
      </c>
      <c r="J67" s="102" t="s">
        <v>2283</v>
      </c>
      <c r="L67" s="102">
        <v>28056</v>
      </c>
      <c r="M67" t="s">
        <v>244</v>
      </c>
      <c r="N67" t="s">
        <v>3400</v>
      </c>
      <c r="O67" t="s">
        <v>138</v>
      </c>
      <c r="P67" s="102">
        <v>10011</v>
      </c>
      <c r="Q67" s="102"/>
      <c r="R67" t="s">
        <v>2612</v>
      </c>
      <c r="S67" s="102" t="s">
        <v>29</v>
      </c>
      <c r="T67" s="102" t="s">
        <v>2280</v>
      </c>
      <c r="U67" s="102" t="s">
        <v>3334</v>
      </c>
    </row>
    <row r="68" spans="1:21" x14ac:dyDescent="0.2">
      <c r="A68" s="102">
        <v>24513</v>
      </c>
      <c r="B68" t="s">
        <v>37</v>
      </c>
      <c r="C68" t="s">
        <v>2037</v>
      </c>
      <c r="D68" t="s">
        <v>36</v>
      </c>
      <c r="E68" s="102">
        <v>10172</v>
      </c>
      <c r="F68" s="102"/>
      <c r="H68" s="102" t="s">
        <v>29</v>
      </c>
      <c r="I68" s="102" t="s">
        <v>2280</v>
      </c>
      <c r="J68" s="102" t="s">
        <v>2283</v>
      </c>
      <c r="L68" s="102">
        <v>23268</v>
      </c>
      <c r="M68" t="s">
        <v>241</v>
      </c>
      <c r="N68" t="s">
        <v>3401</v>
      </c>
      <c r="O68" t="s">
        <v>3401</v>
      </c>
      <c r="P68" s="102">
        <v>10139</v>
      </c>
      <c r="Q68" s="102"/>
      <c r="R68" t="s">
        <v>3390</v>
      </c>
      <c r="S68" s="102" t="s">
        <v>29</v>
      </c>
      <c r="T68" s="102" t="s">
        <v>2280</v>
      </c>
      <c r="U68" s="102" t="s">
        <v>3334</v>
      </c>
    </row>
    <row r="69" spans="1:21" x14ac:dyDescent="0.2">
      <c r="A69" s="102">
        <v>5423</v>
      </c>
      <c r="B69" t="s">
        <v>500</v>
      </c>
      <c r="C69" t="s">
        <v>3402</v>
      </c>
      <c r="D69" t="s">
        <v>554</v>
      </c>
      <c r="E69" s="102">
        <v>269</v>
      </c>
      <c r="F69" s="102"/>
      <c r="G69" t="s">
        <v>2765</v>
      </c>
      <c r="H69" s="102" t="s">
        <v>29</v>
      </c>
      <c r="I69" s="102" t="s">
        <v>2280</v>
      </c>
      <c r="J69" s="102" t="s">
        <v>2283</v>
      </c>
      <c r="L69" s="102">
        <v>31436</v>
      </c>
      <c r="M69" t="s">
        <v>198</v>
      </c>
      <c r="N69" t="s">
        <v>215</v>
      </c>
      <c r="O69" t="s">
        <v>695</v>
      </c>
      <c r="P69" s="102">
        <v>10133</v>
      </c>
      <c r="Q69" s="102"/>
      <c r="R69" t="s">
        <v>2396</v>
      </c>
      <c r="S69" s="102" t="s">
        <v>29</v>
      </c>
      <c r="T69" s="102" t="s">
        <v>2280</v>
      </c>
      <c r="U69" s="102" t="s">
        <v>3334</v>
      </c>
    </row>
    <row r="70" spans="1:21" x14ac:dyDescent="0.2">
      <c r="A70" s="102">
        <v>1318</v>
      </c>
      <c r="B70" t="s">
        <v>94</v>
      </c>
      <c r="C70" t="s">
        <v>95</v>
      </c>
      <c r="D70" t="s">
        <v>73</v>
      </c>
      <c r="E70" s="102">
        <v>291</v>
      </c>
      <c r="F70" s="102"/>
      <c r="G70" t="s">
        <v>2580</v>
      </c>
      <c r="H70" s="102" t="s">
        <v>29</v>
      </c>
      <c r="I70" s="102" t="s">
        <v>2280</v>
      </c>
      <c r="J70" s="102" t="s">
        <v>2283</v>
      </c>
      <c r="L70" s="102">
        <v>8558</v>
      </c>
      <c r="M70" t="s">
        <v>124</v>
      </c>
      <c r="N70" t="s">
        <v>215</v>
      </c>
      <c r="O70" t="s">
        <v>43</v>
      </c>
      <c r="P70" s="102">
        <v>171</v>
      </c>
      <c r="Q70" s="102"/>
      <c r="R70" t="s">
        <v>3403</v>
      </c>
      <c r="S70" s="102" t="s">
        <v>29</v>
      </c>
      <c r="T70" s="102" t="s">
        <v>2280</v>
      </c>
      <c r="U70" s="102" t="s">
        <v>3334</v>
      </c>
    </row>
    <row r="71" spans="1:21" x14ac:dyDescent="0.2">
      <c r="A71" s="102">
        <v>1446</v>
      </c>
      <c r="B71" t="s">
        <v>99</v>
      </c>
      <c r="C71" t="s">
        <v>2208</v>
      </c>
      <c r="D71" t="s">
        <v>2209</v>
      </c>
      <c r="E71" s="102">
        <v>278</v>
      </c>
      <c r="F71" s="102"/>
      <c r="G71" t="s">
        <v>2326</v>
      </c>
      <c r="H71" s="102" t="s">
        <v>29</v>
      </c>
      <c r="I71" s="102" t="s">
        <v>2280</v>
      </c>
      <c r="J71" s="102" t="s">
        <v>2283</v>
      </c>
      <c r="L71" s="102">
        <v>17405</v>
      </c>
      <c r="M71" t="s">
        <v>411</v>
      </c>
      <c r="N71" t="s">
        <v>215</v>
      </c>
      <c r="O71" t="s">
        <v>3404</v>
      </c>
      <c r="P71" s="102">
        <v>644</v>
      </c>
      <c r="Q71" s="102"/>
      <c r="R71" t="s">
        <v>3353</v>
      </c>
      <c r="S71" s="102" t="s">
        <v>29</v>
      </c>
      <c r="T71" s="102" t="s">
        <v>2280</v>
      </c>
      <c r="U71" s="102" t="s">
        <v>3334</v>
      </c>
    </row>
    <row r="72" spans="1:21" x14ac:dyDescent="0.2">
      <c r="A72" s="102">
        <v>6562</v>
      </c>
      <c r="B72" t="s">
        <v>38</v>
      </c>
      <c r="C72" t="s">
        <v>501</v>
      </c>
      <c r="D72" t="s">
        <v>520</v>
      </c>
      <c r="E72" s="102">
        <v>643</v>
      </c>
      <c r="F72" s="102"/>
      <c r="G72" t="s">
        <v>2324</v>
      </c>
      <c r="H72" s="102" t="s">
        <v>29</v>
      </c>
      <c r="I72" s="102" t="s">
        <v>2280</v>
      </c>
      <c r="J72" s="102" t="s">
        <v>2283</v>
      </c>
      <c r="L72" s="102">
        <v>1926</v>
      </c>
      <c r="M72" t="s">
        <v>3405</v>
      </c>
      <c r="N72" t="s">
        <v>284</v>
      </c>
      <c r="O72" t="s">
        <v>498</v>
      </c>
      <c r="P72" s="102">
        <v>323</v>
      </c>
      <c r="Q72" s="102"/>
      <c r="R72" t="s">
        <v>2718</v>
      </c>
      <c r="S72" s="102" t="s">
        <v>29</v>
      </c>
      <c r="T72" s="102" t="s">
        <v>2280</v>
      </c>
      <c r="U72" s="102" t="s">
        <v>3334</v>
      </c>
    </row>
    <row r="73" spans="1:21" x14ac:dyDescent="0.2">
      <c r="A73" s="102">
        <v>15210</v>
      </c>
      <c r="B73" t="s">
        <v>187</v>
      </c>
      <c r="C73" t="s">
        <v>859</v>
      </c>
      <c r="D73" t="s">
        <v>860</v>
      </c>
      <c r="E73" s="102">
        <v>59</v>
      </c>
      <c r="F73" s="102"/>
      <c r="G73" t="s">
        <v>2462</v>
      </c>
      <c r="H73" s="102" t="s">
        <v>29</v>
      </c>
      <c r="I73" s="102" t="s">
        <v>2280</v>
      </c>
      <c r="J73" s="102" t="s">
        <v>2283</v>
      </c>
      <c r="L73" s="102">
        <v>27534</v>
      </c>
      <c r="M73" t="s">
        <v>158</v>
      </c>
      <c r="N73" t="s">
        <v>48</v>
      </c>
      <c r="O73" t="s">
        <v>206</v>
      </c>
      <c r="P73" s="102">
        <v>10133</v>
      </c>
      <c r="Q73" s="102"/>
      <c r="R73" t="s">
        <v>2396</v>
      </c>
      <c r="S73" s="102" t="s">
        <v>29</v>
      </c>
      <c r="T73" s="102" t="s">
        <v>2280</v>
      </c>
      <c r="U73" s="102" t="s">
        <v>3334</v>
      </c>
    </row>
    <row r="74" spans="1:21" x14ac:dyDescent="0.2">
      <c r="A74" s="102">
        <v>25194</v>
      </c>
      <c r="B74" t="s">
        <v>1861</v>
      </c>
      <c r="C74" t="s">
        <v>215</v>
      </c>
      <c r="D74" t="s">
        <v>390</v>
      </c>
      <c r="E74" s="102">
        <v>290</v>
      </c>
      <c r="F74" s="102"/>
      <c r="G74" t="s">
        <v>1419</v>
      </c>
      <c r="H74" s="102" t="s">
        <v>29</v>
      </c>
      <c r="I74" s="102" t="s">
        <v>2280</v>
      </c>
      <c r="J74" s="102" t="s">
        <v>2283</v>
      </c>
      <c r="L74" s="102">
        <v>1782</v>
      </c>
      <c r="M74" t="s">
        <v>163</v>
      </c>
      <c r="N74" t="s">
        <v>3406</v>
      </c>
      <c r="O74" t="s">
        <v>223</v>
      </c>
      <c r="P74" s="102">
        <v>30</v>
      </c>
      <c r="Q74" s="102"/>
      <c r="R74" t="s">
        <v>3351</v>
      </c>
      <c r="S74" s="102" t="s">
        <v>29</v>
      </c>
      <c r="T74" s="102" t="s">
        <v>2280</v>
      </c>
      <c r="U74" s="102" t="s">
        <v>3334</v>
      </c>
    </row>
    <row r="75" spans="1:21" x14ac:dyDescent="0.2">
      <c r="A75" s="102">
        <v>18949</v>
      </c>
      <c r="B75" t="s">
        <v>130</v>
      </c>
      <c r="C75" t="s">
        <v>733</v>
      </c>
      <c r="D75" t="s">
        <v>502</v>
      </c>
      <c r="E75" s="102">
        <v>10033</v>
      </c>
      <c r="F75" s="102"/>
      <c r="G75" t="s">
        <v>2176</v>
      </c>
      <c r="H75" s="102" t="s">
        <v>29</v>
      </c>
      <c r="I75" s="102" t="s">
        <v>2280</v>
      </c>
      <c r="J75" s="102" t="s">
        <v>2283</v>
      </c>
      <c r="L75" s="102">
        <v>23221</v>
      </c>
      <c r="M75" t="s">
        <v>177</v>
      </c>
      <c r="N75" t="s">
        <v>221</v>
      </c>
      <c r="O75" t="s">
        <v>279</v>
      </c>
      <c r="P75" s="102">
        <v>10200</v>
      </c>
      <c r="Q75" s="102"/>
      <c r="R75" t="s">
        <v>3407</v>
      </c>
      <c r="S75" s="102" t="s">
        <v>29</v>
      </c>
      <c r="T75" s="102" t="s">
        <v>2280</v>
      </c>
      <c r="U75" s="102" t="s">
        <v>3334</v>
      </c>
    </row>
    <row r="76" spans="1:21" x14ac:dyDescent="0.2">
      <c r="A76" s="102">
        <v>25200</v>
      </c>
      <c r="B76" t="s">
        <v>471</v>
      </c>
      <c r="C76" t="s">
        <v>2565</v>
      </c>
      <c r="D76" t="s">
        <v>514</v>
      </c>
      <c r="E76" s="102">
        <v>10033</v>
      </c>
      <c r="F76" s="102"/>
      <c r="G76" t="s">
        <v>2176</v>
      </c>
      <c r="H76" s="102" t="s">
        <v>29</v>
      </c>
      <c r="I76" s="102" t="s">
        <v>2280</v>
      </c>
      <c r="J76" s="102" t="s">
        <v>2283</v>
      </c>
      <c r="L76" s="102">
        <v>4813</v>
      </c>
      <c r="M76" t="s">
        <v>198</v>
      </c>
      <c r="N76" t="s">
        <v>571</v>
      </c>
      <c r="O76" t="s">
        <v>138</v>
      </c>
      <c r="P76" s="102">
        <v>615</v>
      </c>
      <c r="Q76" s="102"/>
      <c r="R76" t="s">
        <v>907</v>
      </c>
      <c r="S76" s="102" t="s">
        <v>29</v>
      </c>
      <c r="T76" s="102" t="s">
        <v>2280</v>
      </c>
      <c r="U76" s="102" t="s">
        <v>3334</v>
      </c>
    </row>
    <row r="77" spans="1:21" x14ac:dyDescent="0.2">
      <c r="A77" s="102">
        <v>1482</v>
      </c>
      <c r="B77" t="s">
        <v>88</v>
      </c>
      <c r="C77" t="s">
        <v>66</v>
      </c>
      <c r="D77" t="s">
        <v>416</v>
      </c>
      <c r="E77" s="102">
        <v>268</v>
      </c>
      <c r="F77" s="102"/>
      <c r="G77" t="s">
        <v>2721</v>
      </c>
      <c r="H77" s="102" t="s">
        <v>29</v>
      </c>
      <c r="I77" s="102" t="s">
        <v>2280</v>
      </c>
      <c r="J77" s="102" t="s">
        <v>2283</v>
      </c>
      <c r="L77" s="102">
        <v>30442</v>
      </c>
      <c r="M77" t="s">
        <v>37</v>
      </c>
      <c r="N77" t="s">
        <v>712</v>
      </c>
      <c r="O77" t="s">
        <v>612</v>
      </c>
      <c r="P77" s="102">
        <v>10336</v>
      </c>
      <c r="Q77" s="102"/>
      <c r="R77" t="s">
        <v>3408</v>
      </c>
      <c r="S77" s="102" t="s">
        <v>29</v>
      </c>
      <c r="T77" s="102" t="s">
        <v>2280</v>
      </c>
      <c r="U77" s="102" t="s">
        <v>3334</v>
      </c>
    </row>
    <row r="78" spans="1:21" x14ac:dyDescent="0.2">
      <c r="A78" s="102">
        <v>29379</v>
      </c>
      <c r="B78" t="s">
        <v>30</v>
      </c>
      <c r="C78" t="s">
        <v>27</v>
      </c>
      <c r="D78" t="s">
        <v>677</v>
      </c>
      <c r="E78" s="102">
        <v>10172</v>
      </c>
      <c r="F78" s="102"/>
      <c r="H78" s="102" t="s">
        <v>29</v>
      </c>
      <c r="I78" s="102" t="s">
        <v>2280</v>
      </c>
      <c r="J78" s="102" t="s">
        <v>2283</v>
      </c>
      <c r="L78" s="102">
        <v>27734</v>
      </c>
      <c r="M78" t="s">
        <v>711</v>
      </c>
      <c r="N78" t="s">
        <v>3409</v>
      </c>
      <c r="P78" s="102">
        <v>323</v>
      </c>
      <c r="Q78" s="102"/>
      <c r="R78" t="s">
        <v>2718</v>
      </c>
      <c r="S78" s="102" t="s">
        <v>29</v>
      </c>
      <c r="T78" s="102" t="s">
        <v>2280</v>
      </c>
      <c r="U78" s="102" t="s">
        <v>3334</v>
      </c>
    </row>
    <row r="79" spans="1:21" x14ac:dyDescent="0.2">
      <c r="A79" s="102">
        <v>15249</v>
      </c>
      <c r="B79" t="s">
        <v>517</v>
      </c>
      <c r="C79" t="s">
        <v>27</v>
      </c>
      <c r="D79" t="s">
        <v>518</v>
      </c>
      <c r="E79" s="102">
        <v>10033</v>
      </c>
      <c r="F79" s="102"/>
      <c r="G79" t="s">
        <v>2176</v>
      </c>
      <c r="H79" s="102" t="s">
        <v>29</v>
      </c>
      <c r="I79" s="102" t="s">
        <v>2280</v>
      </c>
      <c r="J79" s="102" t="s">
        <v>2283</v>
      </c>
      <c r="L79" s="102">
        <v>31867</v>
      </c>
      <c r="M79" t="s">
        <v>241</v>
      </c>
      <c r="N79" t="s">
        <v>54</v>
      </c>
      <c r="O79" t="s">
        <v>279</v>
      </c>
      <c r="P79" s="102">
        <v>10058</v>
      </c>
      <c r="Q79" s="102"/>
      <c r="R79" t="s">
        <v>2549</v>
      </c>
      <c r="S79" s="102" t="s">
        <v>29</v>
      </c>
      <c r="T79" s="102" t="s">
        <v>2280</v>
      </c>
      <c r="U79" s="102" t="s">
        <v>3334</v>
      </c>
    </row>
    <row r="80" spans="1:21" x14ac:dyDescent="0.2">
      <c r="A80" s="102">
        <v>1297</v>
      </c>
      <c r="B80" t="s">
        <v>2723</v>
      </c>
      <c r="C80" t="s">
        <v>58</v>
      </c>
      <c r="D80" t="s">
        <v>2724</v>
      </c>
      <c r="E80" s="102">
        <v>268</v>
      </c>
      <c r="F80" s="102"/>
      <c r="G80" t="s">
        <v>2721</v>
      </c>
      <c r="H80" s="102" t="s">
        <v>29</v>
      </c>
      <c r="I80" s="102" t="s">
        <v>2280</v>
      </c>
      <c r="J80" s="102" t="s">
        <v>2283</v>
      </c>
      <c r="L80" s="102">
        <v>23369</v>
      </c>
      <c r="M80" t="s">
        <v>40</v>
      </c>
      <c r="N80" t="s">
        <v>54</v>
      </c>
      <c r="O80" t="s">
        <v>206</v>
      </c>
      <c r="P80" s="102">
        <v>346</v>
      </c>
      <c r="Q80" s="102"/>
      <c r="R80" t="s">
        <v>3375</v>
      </c>
      <c r="S80" s="102" t="s">
        <v>29</v>
      </c>
      <c r="T80" s="102" t="s">
        <v>2280</v>
      </c>
      <c r="U80" s="102" t="s">
        <v>3334</v>
      </c>
    </row>
    <row r="81" spans="1:21" x14ac:dyDescent="0.2">
      <c r="A81" s="102">
        <v>4127</v>
      </c>
      <c r="B81" t="s">
        <v>1846</v>
      </c>
      <c r="C81" t="s">
        <v>68</v>
      </c>
      <c r="D81" t="s">
        <v>279</v>
      </c>
      <c r="E81" s="102">
        <v>598</v>
      </c>
      <c r="F81" s="102"/>
      <c r="G81" t="s">
        <v>1497</v>
      </c>
      <c r="H81" s="102" t="s">
        <v>29</v>
      </c>
      <c r="I81" s="102" t="s">
        <v>2280</v>
      </c>
      <c r="J81" s="102" t="s">
        <v>2283</v>
      </c>
      <c r="L81" s="102">
        <v>1804</v>
      </c>
      <c r="M81" t="s">
        <v>163</v>
      </c>
      <c r="N81" t="s">
        <v>54</v>
      </c>
      <c r="O81" t="s">
        <v>215</v>
      </c>
      <c r="P81" s="102">
        <v>169</v>
      </c>
      <c r="Q81" s="102"/>
      <c r="R81" t="s">
        <v>3410</v>
      </c>
      <c r="S81" s="102" t="s">
        <v>29</v>
      </c>
      <c r="T81" s="102" t="s">
        <v>2280</v>
      </c>
      <c r="U81" s="102" t="s">
        <v>3334</v>
      </c>
    </row>
    <row r="82" spans="1:21" x14ac:dyDescent="0.2">
      <c r="A82" s="102">
        <v>5966</v>
      </c>
      <c r="B82" t="s">
        <v>30</v>
      </c>
      <c r="C82" t="s">
        <v>523</v>
      </c>
      <c r="D82" t="s">
        <v>524</v>
      </c>
      <c r="E82" s="102">
        <v>643</v>
      </c>
      <c r="F82" s="102"/>
      <c r="G82" t="s">
        <v>2324</v>
      </c>
      <c r="H82" s="102" t="s">
        <v>29</v>
      </c>
      <c r="I82" s="102" t="s">
        <v>2280</v>
      </c>
      <c r="J82" s="102" t="s">
        <v>2283</v>
      </c>
      <c r="L82" s="102">
        <v>28979</v>
      </c>
      <c r="M82" t="s">
        <v>340</v>
      </c>
      <c r="N82" t="s">
        <v>3411</v>
      </c>
      <c r="O82" t="s">
        <v>3412</v>
      </c>
      <c r="P82" s="102">
        <v>30</v>
      </c>
      <c r="Q82" s="102"/>
      <c r="R82" t="s">
        <v>3351</v>
      </c>
      <c r="S82" s="102" t="s">
        <v>29</v>
      </c>
      <c r="T82" s="102" t="s">
        <v>2280</v>
      </c>
      <c r="U82" s="102" t="s">
        <v>3334</v>
      </c>
    </row>
    <row r="83" spans="1:21" x14ac:dyDescent="0.2">
      <c r="A83" s="102">
        <v>25387</v>
      </c>
      <c r="B83" t="s">
        <v>122</v>
      </c>
      <c r="C83" t="s">
        <v>189</v>
      </c>
      <c r="D83" t="s">
        <v>780</v>
      </c>
      <c r="E83" s="102">
        <v>253</v>
      </c>
      <c r="F83" s="102"/>
      <c r="G83" t="s">
        <v>2759</v>
      </c>
      <c r="H83" s="102" t="s">
        <v>29</v>
      </c>
      <c r="I83" s="102" t="s">
        <v>2280</v>
      </c>
      <c r="J83" s="102" t="s">
        <v>2283</v>
      </c>
      <c r="L83" s="102">
        <v>30649</v>
      </c>
      <c r="M83" t="s">
        <v>707</v>
      </c>
      <c r="N83" t="s">
        <v>3413</v>
      </c>
      <c r="O83" t="s">
        <v>821</v>
      </c>
      <c r="P83" s="102">
        <v>19</v>
      </c>
      <c r="Q83" s="102"/>
      <c r="R83" t="s">
        <v>3414</v>
      </c>
      <c r="S83" s="102" t="s">
        <v>29</v>
      </c>
      <c r="T83" s="102" t="s">
        <v>2280</v>
      </c>
      <c r="U83" s="102" t="s">
        <v>3334</v>
      </c>
    </row>
    <row r="84" spans="1:21" x14ac:dyDescent="0.2">
      <c r="A84" s="102">
        <v>1293</v>
      </c>
      <c r="B84" t="s">
        <v>31</v>
      </c>
      <c r="C84" t="s">
        <v>3415</v>
      </c>
      <c r="D84" t="s">
        <v>80</v>
      </c>
      <c r="E84" s="102">
        <v>252</v>
      </c>
      <c r="F84" s="102"/>
      <c r="G84" t="s">
        <v>2503</v>
      </c>
      <c r="H84" s="102" t="s">
        <v>29</v>
      </c>
      <c r="I84" s="102" t="s">
        <v>2280</v>
      </c>
      <c r="J84" s="102" t="s">
        <v>2283</v>
      </c>
      <c r="L84" s="102">
        <v>17269</v>
      </c>
      <c r="M84" t="s">
        <v>123</v>
      </c>
      <c r="N84" t="s">
        <v>3416</v>
      </c>
      <c r="O84" t="s">
        <v>3417</v>
      </c>
      <c r="P84" s="102">
        <v>172</v>
      </c>
      <c r="Q84" s="102"/>
      <c r="R84" t="s">
        <v>2062</v>
      </c>
      <c r="S84" s="102" t="s">
        <v>29</v>
      </c>
      <c r="T84" s="102" t="s">
        <v>2280</v>
      </c>
      <c r="U84" s="102" t="s">
        <v>3334</v>
      </c>
    </row>
    <row r="85" spans="1:21" x14ac:dyDescent="0.2">
      <c r="A85" s="102">
        <v>25342</v>
      </c>
      <c r="B85" t="s">
        <v>40</v>
      </c>
      <c r="C85" t="s">
        <v>1807</v>
      </c>
      <c r="D85" t="s">
        <v>290</v>
      </c>
      <c r="E85" s="102">
        <v>291</v>
      </c>
      <c r="F85" s="102"/>
      <c r="G85" t="s">
        <v>2580</v>
      </c>
      <c r="H85" s="102" t="s">
        <v>29</v>
      </c>
      <c r="I85" s="102" t="s">
        <v>2280</v>
      </c>
      <c r="J85" s="102" t="s">
        <v>2283</v>
      </c>
      <c r="L85" s="102">
        <v>29977</v>
      </c>
      <c r="M85" t="s">
        <v>136</v>
      </c>
      <c r="N85" t="s">
        <v>174</v>
      </c>
      <c r="O85" t="s">
        <v>3418</v>
      </c>
      <c r="P85" s="102">
        <v>323</v>
      </c>
      <c r="Q85" s="102"/>
      <c r="R85" t="s">
        <v>2718</v>
      </c>
      <c r="S85" s="102" t="s">
        <v>29</v>
      </c>
      <c r="T85" s="102" t="s">
        <v>2280</v>
      </c>
      <c r="U85" s="102" t="s">
        <v>3334</v>
      </c>
    </row>
    <row r="86" spans="1:21" x14ac:dyDescent="0.2">
      <c r="A86" s="102">
        <v>1286</v>
      </c>
      <c r="B86" t="s">
        <v>457</v>
      </c>
      <c r="C86" t="s">
        <v>458</v>
      </c>
      <c r="D86" t="s">
        <v>93</v>
      </c>
      <c r="E86" s="102">
        <v>253</v>
      </c>
      <c r="F86" s="102"/>
      <c r="G86" t="s">
        <v>2759</v>
      </c>
      <c r="H86" s="102" t="s">
        <v>29</v>
      </c>
      <c r="I86" s="102" t="s">
        <v>2280</v>
      </c>
      <c r="J86" s="102" t="s">
        <v>2283</v>
      </c>
      <c r="L86" s="102">
        <v>24001</v>
      </c>
      <c r="M86" t="s">
        <v>88</v>
      </c>
      <c r="N86" t="s">
        <v>3419</v>
      </c>
      <c r="O86" t="s">
        <v>3420</v>
      </c>
      <c r="P86" s="102">
        <v>477</v>
      </c>
      <c r="Q86" s="102"/>
      <c r="R86" t="s">
        <v>3421</v>
      </c>
      <c r="S86" s="102" t="s">
        <v>29</v>
      </c>
      <c r="T86" s="102" t="s">
        <v>2280</v>
      </c>
      <c r="U86" s="102" t="s">
        <v>3334</v>
      </c>
    </row>
    <row r="87" spans="1:21" x14ac:dyDescent="0.2">
      <c r="A87" s="102">
        <v>26067</v>
      </c>
      <c r="B87" t="s">
        <v>447</v>
      </c>
      <c r="C87" t="s">
        <v>2776</v>
      </c>
      <c r="E87" s="102">
        <v>269</v>
      </c>
      <c r="F87" s="102"/>
      <c r="G87" t="s">
        <v>2765</v>
      </c>
      <c r="H87" s="102" t="s">
        <v>29</v>
      </c>
      <c r="I87" s="102" t="s">
        <v>2280</v>
      </c>
      <c r="J87" s="102" t="s">
        <v>2283</v>
      </c>
      <c r="L87" s="102">
        <v>24040</v>
      </c>
      <c r="M87" t="s">
        <v>198</v>
      </c>
      <c r="N87" t="s">
        <v>3422</v>
      </c>
      <c r="P87" s="102">
        <v>10219</v>
      </c>
      <c r="Q87" s="102"/>
      <c r="R87" t="s">
        <v>1947</v>
      </c>
      <c r="S87" s="102" t="s">
        <v>29</v>
      </c>
      <c r="T87" s="102" t="s">
        <v>2280</v>
      </c>
      <c r="U87" s="102" t="s">
        <v>3334</v>
      </c>
    </row>
    <row r="88" spans="1:21" x14ac:dyDescent="0.2">
      <c r="A88" s="102">
        <v>31670</v>
      </c>
      <c r="B88" t="s">
        <v>594</v>
      </c>
      <c r="C88" t="s">
        <v>2148</v>
      </c>
      <c r="D88" t="s">
        <v>2520</v>
      </c>
      <c r="E88" s="102">
        <v>10103</v>
      </c>
      <c r="F88" s="102"/>
      <c r="G88" t="s">
        <v>2521</v>
      </c>
      <c r="H88" s="102" t="s">
        <v>29</v>
      </c>
      <c r="I88" s="102" t="s">
        <v>2280</v>
      </c>
      <c r="J88" s="102" t="s">
        <v>2283</v>
      </c>
      <c r="L88" s="102">
        <v>23364</v>
      </c>
      <c r="M88" t="s">
        <v>483</v>
      </c>
      <c r="N88" t="s">
        <v>400</v>
      </c>
      <c r="O88" t="s">
        <v>35</v>
      </c>
      <c r="P88" s="102">
        <v>10220</v>
      </c>
      <c r="Q88" s="102"/>
      <c r="R88" t="s">
        <v>1949</v>
      </c>
      <c r="S88" s="102" t="s">
        <v>29</v>
      </c>
      <c r="T88" s="102" t="s">
        <v>2280</v>
      </c>
      <c r="U88" s="102" t="s">
        <v>3334</v>
      </c>
    </row>
    <row r="89" spans="1:21" x14ac:dyDescent="0.2">
      <c r="A89" s="102">
        <v>27550</v>
      </c>
      <c r="B89" t="s">
        <v>88</v>
      </c>
      <c r="C89" t="s">
        <v>1035</v>
      </c>
      <c r="D89" t="s">
        <v>2065</v>
      </c>
      <c r="E89" s="102">
        <v>10110</v>
      </c>
      <c r="F89" s="102"/>
      <c r="G89" t="s">
        <v>2525</v>
      </c>
      <c r="H89" s="102" t="s">
        <v>29</v>
      </c>
      <c r="I89" s="102" t="s">
        <v>2280</v>
      </c>
      <c r="J89" s="102" t="s">
        <v>2283</v>
      </c>
      <c r="L89" s="102">
        <v>23815</v>
      </c>
      <c r="M89" t="s">
        <v>177</v>
      </c>
      <c r="N89" t="s">
        <v>3423</v>
      </c>
      <c r="O89" t="s">
        <v>310</v>
      </c>
      <c r="P89" s="102">
        <v>10183</v>
      </c>
      <c r="Q89" s="102"/>
      <c r="R89" t="s">
        <v>2295</v>
      </c>
      <c r="S89" s="102" t="s">
        <v>29</v>
      </c>
      <c r="T89" s="102" t="s">
        <v>2280</v>
      </c>
      <c r="U89" s="102" t="s">
        <v>3334</v>
      </c>
    </row>
    <row r="90" spans="1:21" x14ac:dyDescent="0.2">
      <c r="A90" s="102">
        <v>29646</v>
      </c>
      <c r="B90" t="s">
        <v>858</v>
      </c>
      <c r="C90" t="s">
        <v>2191</v>
      </c>
      <c r="D90" t="s">
        <v>588</v>
      </c>
      <c r="E90" s="102">
        <v>10110</v>
      </c>
      <c r="F90" s="102"/>
      <c r="G90" t="s">
        <v>2525</v>
      </c>
      <c r="H90" s="102" t="s">
        <v>29</v>
      </c>
      <c r="I90" s="102" t="s">
        <v>2280</v>
      </c>
      <c r="J90" s="102" t="s">
        <v>2283</v>
      </c>
      <c r="L90" s="102">
        <v>29812</v>
      </c>
      <c r="M90" t="s">
        <v>3424</v>
      </c>
      <c r="N90" t="s">
        <v>348</v>
      </c>
      <c r="O90" t="s">
        <v>3425</v>
      </c>
      <c r="P90" s="102">
        <v>10234</v>
      </c>
      <c r="Q90" s="102"/>
      <c r="R90" t="s">
        <v>3426</v>
      </c>
      <c r="S90" s="102" t="s">
        <v>29</v>
      </c>
      <c r="T90" s="102" t="s">
        <v>2280</v>
      </c>
      <c r="U90" s="102" t="s">
        <v>3334</v>
      </c>
    </row>
    <row r="91" spans="1:21" x14ac:dyDescent="0.2">
      <c r="A91" s="102">
        <v>30836</v>
      </c>
      <c r="B91" t="s">
        <v>198</v>
      </c>
      <c r="C91" t="s">
        <v>534</v>
      </c>
      <c r="D91" t="s">
        <v>44</v>
      </c>
      <c r="E91" s="102">
        <v>10151</v>
      </c>
      <c r="F91" s="102"/>
      <c r="G91" t="s">
        <v>2482</v>
      </c>
      <c r="H91" s="102" t="s">
        <v>29</v>
      </c>
      <c r="I91" s="102" t="s">
        <v>2280</v>
      </c>
      <c r="J91" s="102" t="s">
        <v>2283</v>
      </c>
      <c r="L91" s="102">
        <v>1569</v>
      </c>
      <c r="M91" t="s">
        <v>3427</v>
      </c>
      <c r="N91" t="s">
        <v>3428</v>
      </c>
      <c r="O91" t="s">
        <v>3429</v>
      </c>
      <c r="P91" s="102">
        <v>102</v>
      </c>
      <c r="Q91" s="102"/>
      <c r="R91" t="s">
        <v>2651</v>
      </c>
      <c r="S91" s="102" t="s">
        <v>29</v>
      </c>
      <c r="T91" s="102" t="s">
        <v>2280</v>
      </c>
      <c r="U91" s="102" t="s">
        <v>3334</v>
      </c>
    </row>
    <row r="92" spans="1:21" x14ac:dyDescent="0.2">
      <c r="A92" s="102">
        <v>29891</v>
      </c>
      <c r="B92" t="s">
        <v>178</v>
      </c>
      <c r="C92" t="s">
        <v>694</v>
      </c>
      <c r="D92" t="s">
        <v>297</v>
      </c>
      <c r="E92" s="102">
        <v>10387</v>
      </c>
      <c r="F92" s="102"/>
      <c r="G92" t="s">
        <v>2190</v>
      </c>
      <c r="H92" s="102" t="s">
        <v>29</v>
      </c>
      <c r="I92" s="102" t="s">
        <v>2280</v>
      </c>
      <c r="J92" s="102" t="s">
        <v>2283</v>
      </c>
      <c r="L92" s="102">
        <v>1431</v>
      </c>
      <c r="M92" t="s">
        <v>62</v>
      </c>
      <c r="N92" t="s">
        <v>35</v>
      </c>
      <c r="O92" t="s">
        <v>122</v>
      </c>
      <c r="P92" s="102">
        <v>104</v>
      </c>
      <c r="Q92" s="102"/>
      <c r="R92" t="s">
        <v>2318</v>
      </c>
      <c r="S92" s="102" t="s">
        <v>29</v>
      </c>
      <c r="T92" s="102" t="s">
        <v>2280</v>
      </c>
      <c r="U92" s="102" t="s">
        <v>3334</v>
      </c>
    </row>
    <row r="93" spans="1:21" x14ac:dyDescent="0.2">
      <c r="A93" s="102">
        <v>1447</v>
      </c>
      <c r="B93" t="s">
        <v>124</v>
      </c>
      <c r="C93" t="s">
        <v>57</v>
      </c>
      <c r="D93" t="s">
        <v>43</v>
      </c>
      <c r="E93" s="102">
        <v>264</v>
      </c>
      <c r="F93" s="102"/>
      <c r="G93" t="s">
        <v>2574</v>
      </c>
      <c r="H93" s="102" t="s">
        <v>29</v>
      </c>
      <c r="I93" s="102" t="s">
        <v>2280</v>
      </c>
      <c r="J93" s="102" t="s">
        <v>2283</v>
      </c>
      <c r="L93" s="102">
        <v>30402</v>
      </c>
      <c r="M93" t="s">
        <v>58</v>
      </c>
      <c r="N93" t="s">
        <v>2675</v>
      </c>
      <c r="O93" t="s">
        <v>3430</v>
      </c>
      <c r="P93" s="102">
        <v>103</v>
      </c>
      <c r="Q93" s="102"/>
      <c r="R93" t="s">
        <v>2548</v>
      </c>
      <c r="S93" s="102" t="s">
        <v>29</v>
      </c>
      <c r="T93" s="102" t="s">
        <v>2280</v>
      </c>
      <c r="U93" s="102" t="s">
        <v>3334</v>
      </c>
    </row>
    <row r="94" spans="1:21" x14ac:dyDescent="0.2">
      <c r="A94" s="102">
        <v>21073</v>
      </c>
      <c r="B94" t="s">
        <v>486</v>
      </c>
      <c r="C94" t="s">
        <v>133</v>
      </c>
      <c r="D94" t="s">
        <v>875</v>
      </c>
      <c r="E94" s="102">
        <v>10192</v>
      </c>
      <c r="F94" s="102"/>
      <c r="G94" t="s">
        <v>3431</v>
      </c>
      <c r="H94" s="102" t="s">
        <v>29</v>
      </c>
      <c r="I94" s="102" t="s">
        <v>2280</v>
      </c>
      <c r="J94" s="102" t="s">
        <v>2283</v>
      </c>
      <c r="L94" s="102">
        <v>4005</v>
      </c>
      <c r="M94" t="s">
        <v>145</v>
      </c>
      <c r="N94" t="s">
        <v>3432</v>
      </c>
      <c r="O94" t="s">
        <v>3433</v>
      </c>
      <c r="P94" s="102">
        <v>385</v>
      </c>
      <c r="Q94" s="102"/>
      <c r="R94" t="s">
        <v>2665</v>
      </c>
      <c r="S94" s="102" t="s">
        <v>29</v>
      </c>
      <c r="T94" s="102" t="s">
        <v>2280</v>
      </c>
      <c r="U94" s="102" t="s">
        <v>3334</v>
      </c>
    </row>
    <row r="95" spans="1:21" x14ac:dyDescent="0.2">
      <c r="A95" s="102">
        <v>22492</v>
      </c>
      <c r="B95" t="s">
        <v>78</v>
      </c>
      <c r="C95" t="s">
        <v>1977</v>
      </c>
      <c r="D95" t="s">
        <v>1978</v>
      </c>
      <c r="E95" s="102">
        <v>10192</v>
      </c>
      <c r="F95" s="102"/>
      <c r="G95" t="s">
        <v>3431</v>
      </c>
      <c r="H95" s="102" t="s">
        <v>29</v>
      </c>
      <c r="I95" s="102" t="s">
        <v>2280</v>
      </c>
      <c r="J95" s="102" t="s">
        <v>2283</v>
      </c>
      <c r="L95" s="102">
        <v>23932</v>
      </c>
      <c r="M95" t="s">
        <v>339</v>
      </c>
      <c r="N95" t="s">
        <v>505</v>
      </c>
      <c r="O95" t="s">
        <v>3434</v>
      </c>
      <c r="P95" s="102">
        <v>102</v>
      </c>
      <c r="Q95" s="102"/>
      <c r="R95" t="s">
        <v>2651</v>
      </c>
      <c r="S95" s="102" t="s">
        <v>29</v>
      </c>
      <c r="T95" s="102" t="s">
        <v>2280</v>
      </c>
      <c r="U95" s="102" t="s">
        <v>3334</v>
      </c>
    </row>
    <row r="96" spans="1:21" x14ac:dyDescent="0.2">
      <c r="A96" s="102">
        <v>1663</v>
      </c>
      <c r="B96" t="s">
        <v>1040</v>
      </c>
      <c r="C96" t="s">
        <v>27</v>
      </c>
      <c r="D96" t="s">
        <v>44</v>
      </c>
      <c r="E96" s="102">
        <v>10192</v>
      </c>
      <c r="F96" s="102"/>
      <c r="G96" t="s">
        <v>3431</v>
      </c>
      <c r="H96" s="102" t="s">
        <v>29</v>
      </c>
      <c r="I96" s="102" t="s">
        <v>2280</v>
      </c>
      <c r="J96" s="102" t="s">
        <v>2283</v>
      </c>
      <c r="L96" s="102">
        <v>32079</v>
      </c>
      <c r="M96" t="s">
        <v>362</v>
      </c>
      <c r="N96" t="s">
        <v>27</v>
      </c>
      <c r="O96" t="s">
        <v>712</v>
      </c>
      <c r="P96" s="102">
        <v>103</v>
      </c>
      <c r="Q96" s="102"/>
      <c r="R96" t="s">
        <v>2548</v>
      </c>
      <c r="S96" s="102" t="s">
        <v>29</v>
      </c>
      <c r="T96" s="102" t="s">
        <v>2280</v>
      </c>
      <c r="U96" s="102" t="s">
        <v>3334</v>
      </c>
    </row>
    <row r="97" spans="1:21" x14ac:dyDescent="0.2">
      <c r="A97" s="102">
        <v>31418</v>
      </c>
      <c r="B97" t="s">
        <v>177</v>
      </c>
      <c r="C97" t="s">
        <v>54</v>
      </c>
      <c r="D97" t="s">
        <v>591</v>
      </c>
      <c r="E97" s="102">
        <v>10387</v>
      </c>
      <c r="F97" s="102"/>
      <c r="G97" t="s">
        <v>2190</v>
      </c>
      <c r="H97" s="102" t="s">
        <v>29</v>
      </c>
      <c r="I97" s="102" t="s">
        <v>2280</v>
      </c>
      <c r="J97" s="102" t="s">
        <v>2283</v>
      </c>
      <c r="L97" s="102">
        <v>29181</v>
      </c>
      <c r="M97" t="s">
        <v>283</v>
      </c>
      <c r="N97" t="s">
        <v>46</v>
      </c>
      <c r="O97" t="s">
        <v>3435</v>
      </c>
      <c r="P97" s="102">
        <v>103</v>
      </c>
      <c r="Q97" s="102"/>
      <c r="R97" t="s">
        <v>2548</v>
      </c>
      <c r="S97" s="102" t="s">
        <v>29</v>
      </c>
      <c r="T97" s="102" t="s">
        <v>2280</v>
      </c>
      <c r="U97" s="102" t="s">
        <v>3334</v>
      </c>
    </row>
    <row r="98" spans="1:21" x14ac:dyDescent="0.2">
      <c r="A98" s="102">
        <v>29488</v>
      </c>
      <c r="B98" t="s">
        <v>239</v>
      </c>
      <c r="C98" t="s">
        <v>2130</v>
      </c>
      <c r="D98" t="s">
        <v>2150</v>
      </c>
      <c r="E98" s="102">
        <v>10387</v>
      </c>
      <c r="F98" s="102"/>
      <c r="G98" t="s">
        <v>2190</v>
      </c>
      <c r="H98" s="102" t="s">
        <v>29</v>
      </c>
      <c r="I98" s="102" t="s">
        <v>2280</v>
      </c>
      <c r="J98" s="102" t="s">
        <v>2283</v>
      </c>
      <c r="L98" s="102">
        <v>23813</v>
      </c>
      <c r="M98" t="s">
        <v>332</v>
      </c>
      <c r="N98" t="s">
        <v>3436</v>
      </c>
      <c r="O98" t="s">
        <v>138</v>
      </c>
      <c r="P98" s="102">
        <v>10183</v>
      </c>
      <c r="Q98" s="102"/>
      <c r="R98" t="s">
        <v>2295</v>
      </c>
      <c r="S98" s="102" t="s">
        <v>29</v>
      </c>
      <c r="T98" s="102" t="s">
        <v>2280</v>
      </c>
      <c r="U98" s="102" t="s">
        <v>3334</v>
      </c>
    </row>
    <row r="99" spans="1:21" x14ac:dyDescent="0.2">
      <c r="A99" s="102">
        <v>21954</v>
      </c>
      <c r="B99" t="s">
        <v>1962</v>
      </c>
      <c r="C99" t="s">
        <v>630</v>
      </c>
      <c r="D99" t="s">
        <v>1316</v>
      </c>
      <c r="E99" s="102">
        <v>10151</v>
      </c>
      <c r="F99" s="102"/>
      <c r="G99" t="s">
        <v>2482</v>
      </c>
      <c r="H99" s="102" t="s">
        <v>29</v>
      </c>
      <c r="I99" s="102" t="s">
        <v>2280</v>
      </c>
      <c r="J99" s="102" t="s">
        <v>2283</v>
      </c>
      <c r="L99" s="102">
        <v>23880</v>
      </c>
      <c r="M99" t="s">
        <v>40</v>
      </c>
      <c r="N99" t="s">
        <v>3437</v>
      </c>
      <c r="O99" t="s">
        <v>3438</v>
      </c>
      <c r="P99" s="102">
        <v>10234</v>
      </c>
      <c r="Q99" s="102"/>
      <c r="R99" t="s">
        <v>3426</v>
      </c>
      <c r="S99" s="102" t="s">
        <v>29</v>
      </c>
      <c r="T99" s="102" t="s">
        <v>2280</v>
      </c>
      <c r="U99" s="102" t="s">
        <v>3334</v>
      </c>
    </row>
    <row r="100" spans="1:21" x14ac:dyDescent="0.2">
      <c r="A100" s="102">
        <v>1679</v>
      </c>
      <c r="B100" t="s">
        <v>1122</v>
      </c>
      <c r="C100" t="s">
        <v>1126</v>
      </c>
      <c r="D100" t="s">
        <v>963</v>
      </c>
      <c r="E100" s="102">
        <v>636</v>
      </c>
      <c r="F100" s="102"/>
      <c r="G100" t="s">
        <v>2303</v>
      </c>
      <c r="H100" s="102" t="s">
        <v>29</v>
      </c>
      <c r="I100" s="102" t="s">
        <v>2280</v>
      </c>
      <c r="J100" s="102" t="s">
        <v>2283</v>
      </c>
      <c r="L100" s="102">
        <v>32358</v>
      </c>
      <c r="M100" t="s">
        <v>473</v>
      </c>
      <c r="N100" t="s">
        <v>306</v>
      </c>
      <c r="O100" t="s">
        <v>35</v>
      </c>
      <c r="P100" s="102">
        <v>111</v>
      </c>
      <c r="Q100" s="102"/>
      <c r="R100" t="s">
        <v>2431</v>
      </c>
      <c r="S100" s="102" t="s">
        <v>29</v>
      </c>
      <c r="T100" s="102" t="s">
        <v>2280</v>
      </c>
      <c r="U100" s="102" t="s">
        <v>3334</v>
      </c>
    </row>
    <row r="101" spans="1:21" x14ac:dyDescent="0.2">
      <c r="A101" s="102">
        <v>27273</v>
      </c>
      <c r="B101" t="s">
        <v>2105</v>
      </c>
      <c r="C101" t="s">
        <v>1126</v>
      </c>
      <c r="D101" t="s">
        <v>963</v>
      </c>
      <c r="E101" s="102">
        <v>636</v>
      </c>
      <c r="F101" s="102"/>
      <c r="G101" t="s">
        <v>2303</v>
      </c>
      <c r="H101" s="102" t="s">
        <v>29</v>
      </c>
      <c r="I101" s="102" t="s">
        <v>2280</v>
      </c>
      <c r="J101" s="102" t="s">
        <v>2283</v>
      </c>
      <c r="L101" s="102">
        <v>30237</v>
      </c>
      <c r="M101" t="s">
        <v>659</v>
      </c>
      <c r="N101" t="s">
        <v>515</v>
      </c>
      <c r="O101" t="s">
        <v>279</v>
      </c>
      <c r="P101" s="102">
        <v>283</v>
      </c>
      <c r="Q101" s="102"/>
      <c r="R101" t="s">
        <v>1179</v>
      </c>
      <c r="S101" s="102" t="s">
        <v>29</v>
      </c>
      <c r="T101" s="102" t="s">
        <v>2280</v>
      </c>
      <c r="U101" s="102" t="s">
        <v>3334</v>
      </c>
    </row>
    <row r="102" spans="1:21" x14ac:dyDescent="0.2">
      <c r="A102" s="102">
        <v>15888</v>
      </c>
      <c r="B102" t="s">
        <v>477</v>
      </c>
      <c r="C102" t="s">
        <v>498</v>
      </c>
      <c r="D102" t="s">
        <v>1078</v>
      </c>
      <c r="E102" s="102">
        <v>10005</v>
      </c>
      <c r="F102" s="102"/>
      <c r="G102" t="s">
        <v>2420</v>
      </c>
      <c r="H102" s="102" t="s">
        <v>29</v>
      </c>
      <c r="I102" s="102" t="s">
        <v>2280</v>
      </c>
      <c r="J102" s="102" t="s">
        <v>2283</v>
      </c>
      <c r="L102" s="102">
        <v>1283</v>
      </c>
      <c r="M102" t="s">
        <v>3439</v>
      </c>
      <c r="N102" t="s">
        <v>515</v>
      </c>
      <c r="O102" t="s">
        <v>279</v>
      </c>
      <c r="P102" s="102">
        <v>283</v>
      </c>
      <c r="Q102" s="102"/>
      <c r="R102" t="s">
        <v>1179</v>
      </c>
      <c r="S102" s="102" t="s">
        <v>29</v>
      </c>
      <c r="T102" s="102" t="s">
        <v>2280</v>
      </c>
      <c r="U102" s="102" t="s">
        <v>3334</v>
      </c>
    </row>
    <row r="103" spans="1:21" x14ac:dyDescent="0.2">
      <c r="A103" s="102">
        <v>1762</v>
      </c>
      <c r="B103" t="s">
        <v>105</v>
      </c>
      <c r="C103" t="s">
        <v>161</v>
      </c>
      <c r="D103" t="s">
        <v>44</v>
      </c>
      <c r="E103" s="102">
        <v>634</v>
      </c>
      <c r="F103" s="102"/>
      <c r="G103" t="s">
        <v>2452</v>
      </c>
      <c r="H103" s="102" t="s">
        <v>29</v>
      </c>
      <c r="I103" s="102" t="s">
        <v>2280</v>
      </c>
      <c r="J103" s="102" t="s">
        <v>2283</v>
      </c>
      <c r="L103" s="102">
        <v>32357</v>
      </c>
      <c r="M103" t="s">
        <v>339</v>
      </c>
      <c r="N103" t="s">
        <v>2184</v>
      </c>
      <c r="O103" t="s">
        <v>418</v>
      </c>
      <c r="P103" s="102">
        <v>111</v>
      </c>
      <c r="Q103" s="102"/>
      <c r="R103" t="s">
        <v>2431</v>
      </c>
      <c r="S103" s="102" t="s">
        <v>29</v>
      </c>
      <c r="T103" s="102" t="s">
        <v>2280</v>
      </c>
      <c r="U103" s="102" t="s">
        <v>3334</v>
      </c>
    </row>
    <row r="104" spans="1:21" x14ac:dyDescent="0.2">
      <c r="A104" s="102">
        <v>1515</v>
      </c>
      <c r="B104" t="s">
        <v>199</v>
      </c>
      <c r="C104" t="s">
        <v>172</v>
      </c>
      <c r="D104" t="s">
        <v>35</v>
      </c>
      <c r="E104" s="102">
        <v>138</v>
      </c>
      <c r="F104" s="102"/>
      <c r="G104" t="s">
        <v>2364</v>
      </c>
      <c r="H104" s="102" t="s">
        <v>29</v>
      </c>
      <c r="I104" s="102" t="s">
        <v>2280</v>
      </c>
      <c r="J104" s="102" t="s">
        <v>2283</v>
      </c>
      <c r="L104" s="102">
        <v>31192</v>
      </c>
      <c r="M104" t="s">
        <v>3440</v>
      </c>
      <c r="N104" t="s">
        <v>3441</v>
      </c>
      <c r="O104" t="s">
        <v>656</v>
      </c>
      <c r="P104" s="102">
        <v>10241</v>
      </c>
      <c r="Q104" s="102"/>
      <c r="R104" t="s">
        <v>3442</v>
      </c>
      <c r="S104" s="102" t="s">
        <v>29</v>
      </c>
      <c r="T104" s="102" t="s">
        <v>2280</v>
      </c>
      <c r="U104" s="102" t="s">
        <v>3334</v>
      </c>
    </row>
    <row r="105" spans="1:21" x14ac:dyDescent="0.2">
      <c r="A105" s="102">
        <v>23851</v>
      </c>
      <c r="B105" t="s">
        <v>80</v>
      </c>
      <c r="C105" t="s">
        <v>44</v>
      </c>
      <c r="D105" t="s">
        <v>464</v>
      </c>
      <c r="E105" s="102">
        <v>635</v>
      </c>
      <c r="F105" s="102"/>
      <c r="G105" t="s">
        <v>1507</v>
      </c>
      <c r="H105" s="102" t="s">
        <v>29</v>
      </c>
      <c r="I105" s="102" t="s">
        <v>2280</v>
      </c>
      <c r="J105" s="102" t="s">
        <v>2283</v>
      </c>
      <c r="L105" s="102">
        <v>24150</v>
      </c>
      <c r="M105" t="s">
        <v>160</v>
      </c>
      <c r="N105" t="s">
        <v>161</v>
      </c>
      <c r="O105" t="s">
        <v>35</v>
      </c>
      <c r="P105" s="102">
        <v>10242</v>
      </c>
      <c r="Q105" s="102"/>
      <c r="R105" t="s">
        <v>2490</v>
      </c>
      <c r="S105" s="102" t="s">
        <v>29</v>
      </c>
      <c r="T105" s="102" t="s">
        <v>2280</v>
      </c>
      <c r="U105" s="102" t="s">
        <v>3334</v>
      </c>
    </row>
    <row r="106" spans="1:21" x14ac:dyDescent="0.2">
      <c r="A106" s="102">
        <v>18030</v>
      </c>
      <c r="B106" t="s">
        <v>832</v>
      </c>
      <c r="C106" t="s">
        <v>1704</v>
      </c>
      <c r="D106" t="s">
        <v>1705</v>
      </c>
      <c r="E106" s="102">
        <v>138</v>
      </c>
      <c r="F106" s="102"/>
      <c r="G106" t="s">
        <v>2364</v>
      </c>
      <c r="H106" s="102" t="s">
        <v>29</v>
      </c>
      <c r="I106" s="102" t="s">
        <v>2280</v>
      </c>
      <c r="J106" s="102" t="s">
        <v>2283</v>
      </c>
      <c r="L106" s="102">
        <v>32492</v>
      </c>
      <c r="M106" t="s">
        <v>3443</v>
      </c>
      <c r="N106" t="s">
        <v>35</v>
      </c>
      <c r="O106" t="s">
        <v>3444</v>
      </c>
      <c r="P106" s="102">
        <v>10129</v>
      </c>
      <c r="Q106" s="102"/>
      <c r="R106" t="s">
        <v>2287</v>
      </c>
      <c r="S106" s="102" t="s">
        <v>29</v>
      </c>
      <c r="T106" s="102" t="s">
        <v>2280</v>
      </c>
      <c r="U106" s="102" t="s">
        <v>3334</v>
      </c>
    </row>
    <row r="107" spans="1:21" x14ac:dyDescent="0.2">
      <c r="A107" s="102">
        <v>5570</v>
      </c>
      <c r="B107" t="s">
        <v>781</v>
      </c>
      <c r="C107" t="s">
        <v>309</v>
      </c>
      <c r="D107" t="s">
        <v>217</v>
      </c>
      <c r="E107" s="102">
        <v>636</v>
      </c>
      <c r="F107" s="102"/>
      <c r="G107" t="s">
        <v>2303</v>
      </c>
      <c r="H107" s="102" t="s">
        <v>29</v>
      </c>
      <c r="I107" s="102" t="s">
        <v>2280</v>
      </c>
      <c r="J107" s="102" t="s">
        <v>2283</v>
      </c>
      <c r="L107" s="102">
        <v>24295</v>
      </c>
      <c r="M107" t="s">
        <v>3445</v>
      </c>
      <c r="N107" t="s">
        <v>35</v>
      </c>
      <c r="O107" t="s">
        <v>418</v>
      </c>
      <c r="P107" s="102">
        <v>574</v>
      </c>
      <c r="Q107" s="102"/>
      <c r="R107" t="s">
        <v>3446</v>
      </c>
      <c r="S107" s="102" t="s">
        <v>29</v>
      </c>
      <c r="T107" s="102" t="s">
        <v>2280</v>
      </c>
      <c r="U107" s="102" t="s">
        <v>3334</v>
      </c>
    </row>
    <row r="108" spans="1:21" x14ac:dyDescent="0.2">
      <c r="A108" s="102">
        <v>31318</v>
      </c>
      <c r="B108" t="s">
        <v>2316</v>
      </c>
      <c r="C108" t="s">
        <v>2317</v>
      </c>
      <c r="E108" s="102">
        <v>546</v>
      </c>
      <c r="F108" s="102"/>
      <c r="G108" t="s">
        <v>2308</v>
      </c>
      <c r="H108" s="102" t="s">
        <v>29</v>
      </c>
      <c r="I108" s="102" t="s">
        <v>2280</v>
      </c>
      <c r="J108" s="102" t="s">
        <v>2283</v>
      </c>
      <c r="L108" s="102">
        <v>28684</v>
      </c>
      <c r="M108" t="s">
        <v>3447</v>
      </c>
      <c r="N108" t="s">
        <v>44</v>
      </c>
      <c r="O108" t="s">
        <v>1062</v>
      </c>
      <c r="P108" s="102">
        <v>574</v>
      </c>
      <c r="Q108" s="102"/>
      <c r="R108" t="s">
        <v>3446</v>
      </c>
      <c r="S108" s="102" t="s">
        <v>29</v>
      </c>
      <c r="T108" s="102" t="s">
        <v>2280</v>
      </c>
      <c r="U108" s="102" t="s">
        <v>3334</v>
      </c>
    </row>
    <row r="109" spans="1:21" x14ac:dyDescent="0.2">
      <c r="A109" s="102">
        <v>1460</v>
      </c>
      <c r="B109" t="s">
        <v>610</v>
      </c>
      <c r="C109" t="s">
        <v>1097</v>
      </c>
      <c r="D109" t="s">
        <v>346</v>
      </c>
      <c r="E109" s="102">
        <v>10136</v>
      </c>
      <c r="F109" s="102"/>
      <c r="G109" t="s">
        <v>2299</v>
      </c>
      <c r="H109" s="102" t="s">
        <v>29</v>
      </c>
      <c r="I109" s="102" t="s">
        <v>2280</v>
      </c>
      <c r="J109" s="102" t="s">
        <v>2283</v>
      </c>
      <c r="L109" s="102">
        <v>23468</v>
      </c>
      <c r="M109" t="s">
        <v>594</v>
      </c>
      <c r="N109" t="s">
        <v>57</v>
      </c>
      <c r="O109" t="s">
        <v>3448</v>
      </c>
      <c r="P109" s="102">
        <v>10116</v>
      </c>
      <c r="Q109" s="102"/>
      <c r="R109" t="s">
        <v>2670</v>
      </c>
      <c r="S109" s="102" t="s">
        <v>29</v>
      </c>
      <c r="T109" s="102" t="s">
        <v>2280</v>
      </c>
      <c r="U109" s="102" t="s">
        <v>3334</v>
      </c>
    </row>
    <row r="110" spans="1:21" x14ac:dyDescent="0.2">
      <c r="A110" s="102">
        <v>16991</v>
      </c>
      <c r="B110" t="s">
        <v>1690</v>
      </c>
      <c r="C110" t="s">
        <v>215</v>
      </c>
      <c r="D110" t="s">
        <v>1150</v>
      </c>
      <c r="E110" s="102">
        <v>10005</v>
      </c>
      <c r="F110" s="102"/>
      <c r="G110" t="s">
        <v>2420</v>
      </c>
      <c r="H110" s="102" t="s">
        <v>29</v>
      </c>
      <c r="I110" s="102" t="s">
        <v>2280</v>
      </c>
      <c r="J110" s="102" t="s">
        <v>2283</v>
      </c>
      <c r="L110" s="102">
        <v>1329</v>
      </c>
      <c r="M110" t="s">
        <v>178</v>
      </c>
      <c r="N110" t="s">
        <v>3449</v>
      </c>
      <c r="O110" t="s">
        <v>3450</v>
      </c>
      <c r="P110" s="102">
        <v>10116</v>
      </c>
      <c r="Q110" s="102"/>
      <c r="R110" t="s">
        <v>2670</v>
      </c>
      <c r="S110" s="102" t="s">
        <v>29</v>
      </c>
      <c r="T110" s="102" t="s">
        <v>2280</v>
      </c>
      <c r="U110" s="102" t="s">
        <v>3334</v>
      </c>
    </row>
    <row r="111" spans="1:21" x14ac:dyDescent="0.2">
      <c r="A111" s="102">
        <v>19739</v>
      </c>
      <c r="B111" t="s">
        <v>1236</v>
      </c>
      <c r="C111" t="s">
        <v>991</v>
      </c>
      <c r="D111" t="s">
        <v>81</v>
      </c>
      <c r="E111" s="102">
        <v>10153</v>
      </c>
      <c r="F111" s="102"/>
      <c r="G111" t="s">
        <v>2465</v>
      </c>
      <c r="H111" s="102" t="s">
        <v>29</v>
      </c>
      <c r="I111" s="102" t="s">
        <v>2280</v>
      </c>
      <c r="J111" s="102" t="s">
        <v>2283</v>
      </c>
      <c r="L111" s="102">
        <v>32400</v>
      </c>
      <c r="M111" t="s">
        <v>417</v>
      </c>
      <c r="N111" t="s">
        <v>3449</v>
      </c>
      <c r="O111" t="s">
        <v>3450</v>
      </c>
      <c r="P111" s="102">
        <v>574</v>
      </c>
      <c r="Q111" s="102"/>
      <c r="R111" t="s">
        <v>3446</v>
      </c>
      <c r="S111" s="102" t="s">
        <v>29</v>
      </c>
      <c r="T111" s="102" t="s">
        <v>2280</v>
      </c>
      <c r="U111" s="102" t="s">
        <v>3334</v>
      </c>
    </row>
    <row r="112" spans="1:21" x14ac:dyDescent="0.2">
      <c r="A112" s="102">
        <v>27428</v>
      </c>
      <c r="B112" t="s">
        <v>794</v>
      </c>
      <c r="C112" t="s">
        <v>235</v>
      </c>
      <c r="D112" t="s">
        <v>2662</v>
      </c>
      <c r="E112" s="102">
        <v>10053</v>
      </c>
      <c r="F112" s="102"/>
      <c r="G112" t="s">
        <v>2661</v>
      </c>
      <c r="H112" s="102" t="s">
        <v>29</v>
      </c>
      <c r="I112" s="102" t="s">
        <v>2280</v>
      </c>
      <c r="J112" s="102" t="s">
        <v>2283</v>
      </c>
      <c r="L112" s="102">
        <v>16483</v>
      </c>
      <c r="M112" t="s">
        <v>477</v>
      </c>
      <c r="N112" t="s">
        <v>3451</v>
      </c>
      <c r="O112" t="s">
        <v>3452</v>
      </c>
      <c r="P112" s="102">
        <v>10241</v>
      </c>
      <c r="Q112" s="102"/>
      <c r="R112" t="s">
        <v>3442</v>
      </c>
      <c r="S112" s="102" t="s">
        <v>29</v>
      </c>
      <c r="T112" s="102" t="s">
        <v>2280</v>
      </c>
      <c r="U112" s="102" t="s">
        <v>3334</v>
      </c>
    </row>
    <row r="113" spans="1:21" x14ac:dyDescent="0.2">
      <c r="A113" s="102">
        <v>1485</v>
      </c>
      <c r="B113" t="s">
        <v>171</v>
      </c>
      <c r="C113" t="s">
        <v>36</v>
      </c>
      <c r="D113" t="s">
        <v>36</v>
      </c>
      <c r="E113" s="102">
        <v>302</v>
      </c>
      <c r="F113" s="102"/>
      <c r="G113" t="s">
        <v>3453</v>
      </c>
      <c r="H113" s="102" t="s">
        <v>29</v>
      </c>
      <c r="I113" s="102" t="s">
        <v>2280</v>
      </c>
      <c r="J113" s="102" t="s">
        <v>2283</v>
      </c>
      <c r="L113" s="102">
        <v>24293</v>
      </c>
      <c r="M113" t="s">
        <v>517</v>
      </c>
      <c r="N113" t="s">
        <v>3454</v>
      </c>
      <c r="O113" t="s">
        <v>206</v>
      </c>
      <c r="P113" s="102">
        <v>574</v>
      </c>
      <c r="Q113" s="102"/>
      <c r="R113" t="s">
        <v>3446</v>
      </c>
      <c r="S113" s="102" t="s">
        <v>29</v>
      </c>
      <c r="T113" s="102" t="s">
        <v>2280</v>
      </c>
      <c r="U113" s="102" t="s">
        <v>3334</v>
      </c>
    </row>
    <row r="114" spans="1:21" x14ac:dyDescent="0.2">
      <c r="A114" s="102">
        <v>15628</v>
      </c>
      <c r="B114" t="s">
        <v>272</v>
      </c>
      <c r="C114" t="s">
        <v>35</v>
      </c>
      <c r="D114" t="s">
        <v>1083</v>
      </c>
      <c r="E114" s="102">
        <v>10053</v>
      </c>
      <c r="F114" s="102"/>
      <c r="G114" t="s">
        <v>2661</v>
      </c>
      <c r="H114" s="102" t="s">
        <v>29</v>
      </c>
      <c r="I114" s="102" t="s">
        <v>2280</v>
      </c>
      <c r="J114" s="102" t="s">
        <v>2283</v>
      </c>
      <c r="L114" s="102">
        <v>23463</v>
      </c>
      <c r="M114" t="s">
        <v>417</v>
      </c>
      <c r="N114" t="s">
        <v>3455</v>
      </c>
      <c r="O114" t="s">
        <v>215</v>
      </c>
      <c r="P114" s="102">
        <v>10116</v>
      </c>
      <c r="Q114" s="102"/>
      <c r="R114" t="s">
        <v>2670</v>
      </c>
      <c r="S114" s="102" t="s">
        <v>29</v>
      </c>
      <c r="T114" s="102" t="s">
        <v>2280</v>
      </c>
      <c r="U114" s="102" t="s">
        <v>3334</v>
      </c>
    </row>
    <row r="115" spans="1:21" x14ac:dyDescent="0.2">
      <c r="A115" s="102">
        <v>1575</v>
      </c>
      <c r="B115" t="s">
        <v>3456</v>
      </c>
      <c r="C115" t="s">
        <v>44</v>
      </c>
      <c r="D115" t="s">
        <v>805</v>
      </c>
      <c r="E115" s="102">
        <v>302</v>
      </c>
      <c r="F115" s="102"/>
      <c r="G115" t="s">
        <v>3453</v>
      </c>
      <c r="H115" s="102" t="s">
        <v>29</v>
      </c>
      <c r="I115" s="102" t="s">
        <v>2280</v>
      </c>
      <c r="J115" s="102" t="s">
        <v>2283</v>
      </c>
      <c r="L115" s="102">
        <v>26824</v>
      </c>
      <c r="M115" t="s">
        <v>3457</v>
      </c>
      <c r="N115" t="s">
        <v>138</v>
      </c>
      <c r="O115" t="s">
        <v>515</v>
      </c>
      <c r="P115" s="102">
        <v>10241</v>
      </c>
      <c r="Q115" s="102"/>
      <c r="R115" t="s">
        <v>3442</v>
      </c>
      <c r="S115" s="102" t="s">
        <v>29</v>
      </c>
      <c r="T115" s="102" t="s">
        <v>2280</v>
      </c>
      <c r="U115" s="102" t="s">
        <v>3334</v>
      </c>
    </row>
    <row r="116" spans="1:21" x14ac:dyDescent="0.2">
      <c r="A116" s="102">
        <v>20933</v>
      </c>
      <c r="B116" t="s">
        <v>3458</v>
      </c>
      <c r="C116" t="s">
        <v>3459</v>
      </c>
      <c r="D116" t="s">
        <v>3460</v>
      </c>
      <c r="E116" s="102">
        <v>302</v>
      </c>
      <c r="F116" s="102"/>
      <c r="G116" t="s">
        <v>3453</v>
      </c>
      <c r="H116" s="102" t="s">
        <v>29</v>
      </c>
      <c r="I116" s="102" t="s">
        <v>2280</v>
      </c>
      <c r="J116" s="102" t="s">
        <v>2283</v>
      </c>
      <c r="L116" s="102">
        <v>1580</v>
      </c>
      <c r="M116" t="s">
        <v>374</v>
      </c>
      <c r="N116" t="s">
        <v>3461</v>
      </c>
      <c r="O116" t="s">
        <v>233</v>
      </c>
      <c r="P116" s="102">
        <v>10242</v>
      </c>
      <c r="Q116" s="102"/>
      <c r="R116" t="s">
        <v>2490</v>
      </c>
      <c r="S116" s="102" t="s">
        <v>29</v>
      </c>
      <c r="T116" s="102" t="s">
        <v>2280</v>
      </c>
      <c r="U116" s="102" t="s">
        <v>3334</v>
      </c>
    </row>
    <row r="117" spans="1:21" x14ac:dyDescent="0.2">
      <c r="A117" s="102">
        <v>19898</v>
      </c>
      <c r="B117" t="s">
        <v>1802</v>
      </c>
      <c r="C117" t="s">
        <v>1803</v>
      </c>
      <c r="E117" s="102">
        <v>10055</v>
      </c>
      <c r="F117" s="102"/>
      <c r="G117" t="s">
        <v>2619</v>
      </c>
      <c r="H117" s="102" t="s">
        <v>29</v>
      </c>
      <c r="I117" s="102" t="s">
        <v>2280</v>
      </c>
      <c r="J117" s="102" t="s">
        <v>2283</v>
      </c>
      <c r="L117" s="102">
        <v>31695</v>
      </c>
      <c r="M117" t="s">
        <v>88</v>
      </c>
      <c r="N117" t="s">
        <v>303</v>
      </c>
      <c r="O117" t="s">
        <v>730</v>
      </c>
      <c r="P117" s="102">
        <v>58</v>
      </c>
      <c r="Q117" s="102"/>
      <c r="R117" t="s">
        <v>2457</v>
      </c>
      <c r="S117" s="102" t="s">
        <v>29</v>
      </c>
      <c r="T117" s="102" t="s">
        <v>2280</v>
      </c>
      <c r="U117" s="102" t="s">
        <v>3334</v>
      </c>
    </row>
    <row r="118" spans="1:21" x14ac:dyDescent="0.2">
      <c r="A118" s="102">
        <v>29108</v>
      </c>
      <c r="B118" t="s">
        <v>854</v>
      </c>
      <c r="C118" t="s">
        <v>3462</v>
      </c>
      <c r="D118" t="s">
        <v>3463</v>
      </c>
      <c r="E118" s="102">
        <v>302</v>
      </c>
      <c r="F118" s="102"/>
      <c r="G118" t="s">
        <v>3453</v>
      </c>
      <c r="H118" s="102" t="s">
        <v>29</v>
      </c>
      <c r="I118" s="102" t="s">
        <v>2280</v>
      </c>
      <c r="J118" s="102" t="s">
        <v>2283</v>
      </c>
      <c r="L118" s="102">
        <v>1595</v>
      </c>
      <c r="M118" t="s">
        <v>3464</v>
      </c>
      <c r="N118" t="s">
        <v>3465</v>
      </c>
      <c r="O118" t="s">
        <v>1117</v>
      </c>
      <c r="P118" s="102">
        <v>57</v>
      </c>
      <c r="Q118" s="102"/>
      <c r="R118" t="s">
        <v>3466</v>
      </c>
      <c r="S118" s="102" t="s">
        <v>29</v>
      </c>
      <c r="T118" s="102" t="s">
        <v>2280</v>
      </c>
      <c r="U118" s="102" t="s">
        <v>3334</v>
      </c>
    </row>
    <row r="119" spans="1:21" x14ac:dyDescent="0.2">
      <c r="A119" s="102">
        <v>21262</v>
      </c>
      <c r="B119" t="s">
        <v>486</v>
      </c>
      <c r="C119" t="s">
        <v>655</v>
      </c>
      <c r="D119" t="s">
        <v>229</v>
      </c>
      <c r="E119" s="102">
        <v>10163</v>
      </c>
      <c r="F119" s="102"/>
      <c r="G119" t="s">
        <v>2538</v>
      </c>
      <c r="H119" s="102" t="s">
        <v>29</v>
      </c>
      <c r="I119" s="102" t="s">
        <v>2280</v>
      </c>
      <c r="J119" s="102" t="s">
        <v>2283</v>
      </c>
      <c r="L119" s="102">
        <v>1962</v>
      </c>
      <c r="M119" t="s">
        <v>3467</v>
      </c>
      <c r="N119" t="s">
        <v>3468</v>
      </c>
      <c r="O119" t="s">
        <v>1150</v>
      </c>
      <c r="P119" s="102">
        <v>603</v>
      </c>
      <c r="Q119" s="102"/>
      <c r="R119" t="s">
        <v>2384</v>
      </c>
      <c r="S119" s="102" t="s">
        <v>29</v>
      </c>
      <c r="T119" s="102" t="s">
        <v>2280</v>
      </c>
      <c r="U119" s="102" t="s">
        <v>3334</v>
      </c>
    </row>
    <row r="120" spans="1:21" x14ac:dyDescent="0.2">
      <c r="A120" s="102">
        <v>10749</v>
      </c>
      <c r="B120" t="s">
        <v>1291</v>
      </c>
      <c r="C120" t="s">
        <v>894</v>
      </c>
      <c r="D120" t="s">
        <v>625</v>
      </c>
      <c r="E120" s="102">
        <v>713</v>
      </c>
      <c r="F120" s="102"/>
      <c r="G120" t="s">
        <v>3469</v>
      </c>
      <c r="H120" s="102" t="s">
        <v>29</v>
      </c>
      <c r="I120" s="102" t="s">
        <v>2280</v>
      </c>
      <c r="J120" s="102" t="s">
        <v>2283</v>
      </c>
      <c r="L120" s="102">
        <v>1677</v>
      </c>
      <c r="M120" t="s">
        <v>199</v>
      </c>
      <c r="N120" t="s">
        <v>3470</v>
      </c>
      <c r="O120" t="s">
        <v>3471</v>
      </c>
      <c r="P120" s="102">
        <v>314</v>
      </c>
      <c r="Q120" s="102"/>
      <c r="R120" t="s">
        <v>3472</v>
      </c>
      <c r="S120" s="102" t="s">
        <v>29</v>
      </c>
      <c r="T120" s="102" t="s">
        <v>2280</v>
      </c>
      <c r="U120" s="102" t="s">
        <v>3334</v>
      </c>
    </row>
    <row r="121" spans="1:21" x14ac:dyDescent="0.2">
      <c r="A121" s="102">
        <v>29617</v>
      </c>
      <c r="B121" t="s">
        <v>80</v>
      </c>
      <c r="C121" t="s">
        <v>404</v>
      </c>
      <c r="D121" t="s">
        <v>372</v>
      </c>
      <c r="E121" s="102">
        <v>713</v>
      </c>
      <c r="F121" s="102"/>
      <c r="G121" t="s">
        <v>3469</v>
      </c>
      <c r="H121" s="102" t="s">
        <v>29</v>
      </c>
      <c r="I121" s="102" t="s">
        <v>2280</v>
      </c>
      <c r="J121" s="102" t="s">
        <v>2283</v>
      </c>
      <c r="L121" s="102">
        <v>29442</v>
      </c>
      <c r="M121" t="s">
        <v>37</v>
      </c>
      <c r="N121" t="s">
        <v>3473</v>
      </c>
      <c r="O121" t="s">
        <v>36</v>
      </c>
      <c r="P121" s="102">
        <v>10157</v>
      </c>
      <c r="Q121" s="102"/>
      <c r="R121" t="s">
        <v>3474</v>
      </c>
      <c r="S121" s="102" t="s">
        <v>29</v>
      </c>
      <c r="T121" s="102" t="s">
        <v>2280</v>
      </c>
      <c r="U121" s="102" t="s">
        <v>3334</v>
      </c>
    </row>
    <row r="122" spans="1:21" x14ac:dyDescent="0.2">
      <c r="A122" s="102">
        <v>30918</v>
      </c>
      <c r="B122" t="s">
        <v>2593</v>
      </c>
      <c r="C122" t="s">
        <v>2594</v>
      </c>
      <c r="D122" t="s">
        <v>2595</v>
      </c>
      <c r="E122" s="102">
        <v>165</v>
      </c>
      <c r="F122" s="102"/>
      <c r="G122" t="s">
        <v>2592</v>
      </c>
      <c r="H122" s="102" t="s">
        <v>29</v>
      </c>
      <c r="I122" s="102" t="s">
        <v>2280</v>
      </c>
      <c r="J122" s="102" t="s">
        <v>2283</v>
      </c>
      <c r="L122" s="102">
        <v>5298</v>
      </c>
      <c r="M122" t="s">
        <v>3475</v>
      </c>
      <c r="N122" t="s">
        <v>3476</v>
      </c>
      <c r="O122" t="s">
        <v>1189</v>
      </c>
      <c r="P122" s="102">
        <v>314</v>
      </c>
      <c r="Q122" s="102"/>
      <c r="R122" t="s">
        <v>3472</v>
      </c>
      <c r="S122" s="102" t="s">
        <v>29</v>
      </c>
      <c r="T122" s="102" t="s">
        <v>2280</v>
      </c>
      <c r="U122" s="102" t="s">
        <v>3334</v>
      </c>
    </row>
    <row r="123" spans="1:21" x14ac:dyDescent="0.2">
      <c r="A123" s="102">
        <v>19894</v>
      </c>
      <c r="B123" t="s">
        <v>1103</v>
      </c>
      <c r="C123" t="s">
        <v>243</v>
      </c>
      <c r="D123" t="s">
        <v>928</v>
      </c>
      <c r="E123" s="102">
        <v>10083</v>
      </c>
      <c r="F123" s="102"/>
      <c r="G123" t="s">
        <v>2498</v>
      </c>
      <c r="H123" s="102" t="s">
        <v>29</v>
      </c>
      <c r="I123" s="102" t="s">
        <v>2280</v>
      </c>
      <c r="J123" s="102" t="s">
        <v>2283</v>
      </c>
      <c r="L123" s="102">
        <v>29554</v>
      </c>
      <c r="M123" t="s">
        <v>3477</v>
      </c>
      <c r="N123" t="s">
        <v>222</v>
      </c>
      <c r="O123" t="s">
        <v>3478</v>
      </c>
      <c r="P123" s="102">
        <v>10046</v>
      </c>
      <c r="Q123" s="102"/>
      <c r="R123" t="s">
        <v>2488</v>
      </c>
      <c r="S123" s="102" t="s">
        <v>29</v>
      </c>
      <c r="T123" s="102" t="s">
        <v>2280</v>
      </c>
      <c r="U123" s="102" t="s">
        <v>3334</v>
      </c>
    </row>
    <row r="124" spans="1:21" x14ac:dyDescent="0.2">
      <c r="A124" s="102">
        <v>18813</v>
      </c>
      <c r="B124" t="s">
        <v>37</v>
      </c>
      <c r="C124" t="s">
        <v>2313</v>
      </c>
      <c r="D124" t="s">
        <v>3479</v>
      </c>
      <c r="E124" s="102">
        <v>697</v>
      </c>
      <c r="F124" s="102"/>
      <c r="G124" t="s">
        <v>3480</v>
      </c>
      <c r="H124" s="102" t="s">
        <v>29</v>
      </c>
      <c r="I124" s="102" t="s">
        <v>2280</v>
      </c>
      <c r="J124" s="102" t="s">
        <v>2283</v>
      </c>
      <c r="L124" s="102">
        <v>31604</v>
      </c>
      <c r="M124" t="s">
        <v>130</v>
      </c>
      <c r="N124" t="s">
        <v>3481</v>
      </c>
      <c r="O124" t="s">
        <v>3478</v>
      </c>
      <c r="P124" s="102">
        <v>674</v>
      </c>
      <c r="Q124" s="102"/>
      <c r="R124" t="s">
        <v>1521</v>
      </c>
      <c r="S124" s="102" t="s">
        <v>29</v>
      </c>
      <c r="T124" s="102" t="s">
        <v>2280</v>
      </c>
      <c r="U124" s="102" t="s">
        <v>3334</v>
      </c>
    </row>
    <row r="125" spans="1:21" x14ac:dyDescent="0.2">
      <c r="A125" s="102">
        <v>19893</v>
      </c>
      <c r="B125" t="s">
        <v>153</v>
      </c>
      <c r="C125" t="s">
        <v>2499</v>
      </c>
      <c r="D125" t="s">
        <v>793</v>
      </c>
      <c r="E125" s="102">
        <v>10083</v>
      </c>
      <c r="F125" s="102"/>
      <c r="G125" t="s">
        <v>2498</v>
      </c>
      <c r="H125" s="102" t="s">
        <v>29</v>
      </c>
      <c r="I125" s="102" t="s">
        <v>2280</v>
      </c>
      <c r="J125" s="102" t="s">
        <v>2283</v>
      </c>
      <c r="L125" s="102">
        <v>29542</v>
      </c>
      <c r="M125" t="s">
        <v>124</v>
      </c>
      <c r="N125" t="s">
        <v>35</v>
      </c>
      <c r="O125" t="s">
        <v>195</v>
      </c>
      <c r="P125" s="102">
        <v>57</v>
      </c>
      <c r="Q125" s="102"/>
      <c r="R125" t="s">
        <v>3466</v>
      </c>
      <c r="S125" s="102" t="s">
        <v>29</v>
      </c>
      <c r="T125" s="102" t="s">
        <v>2280</v>
      </c>
      <c r="U125" s="102" t="s">
        <v>3334</v>
      </c>
    </row>
    <row r="126" spans="1:21" x14ac:dyDescent="0.2">
      <c r="A126" s="102">
        <v>32564</v>
      </c>
      <c r="B126" t="s">
        <v>682</v>
      </c>
      <c r="C126" t="s">
        <v>623</v>
      </c>
      <c r="D126" t="s">
        <v>279</v>
      </c>
      <c r="E126" s="102">
        <v>697</v>
      </c>
      <c r="F126" s="102"/>
      <c r="G126" t="s">
        <v>3480</v>
      </c>
      <c r="H126" s="102" t="s">
        <v>29</v>
      </c>
      <c r="I126" s="102" t="s">
        <v>2280</v>
      </c>
      <c r="J126" s="102" t="s">
        <v>2283</v>
      </c>
      <c r="L126" s="102">
        <v>7299</v>
      </c>
      <c r="M126" t="s">
        <v>42</v>
      </c>
      <c r="N126" t="s">
        <v>192</v>
      </c>
      <c r="O126" t="s">
        <v>3482</v>
      </c>
      <c r="P126" s="102">
        <v>10134</v>
      </c>
      <c r="Q126" s="102"/>
      <c r="R126" t="s">
        <v>3483</v>
      </c>
      <c r="S126" s="102" t="s">
        <v>29</v>
      </c>
      <c r="T126" s="102" t="s">
        <v>2280</v>
      </c>
      <c r="U126" s="102" t="s">
        <v>3334</v>
      </c>
    </row>
    <row r="127" spans="1:21" x14ac:dyDescent="0.2">
      <c r="A127" s="102">
        <v>5826</v>
      </c>
      <c r="B127" t="s">
        <v>2155</v>
      </c>
      <c r="C127" t="s">
        <v>36</v>
      </c>
      <c r="D127" t="s">
        <v>626</v>
      </c>
      <c r="E127" s="102">
        <v>642</v>
      </c>
      <c r="F127" s="102"/>
      <c r="G127" t="s">
        <v>1511</v>
      </c>
      <c r="H127" s="102" t="s">
        <v>29</v>
      </c>
      <c r="I127" s="102" t="s">
        <v>2280</v>
      </c>
      <c r="J127" s="102" t="s">
        <v>2283</v>
      </c>
      <c r="L127" s="102">
        <v>31349</v>
      </c>
      <c r="M127" t="s">
        <v>799</v>
      </c>
      <c r="N127" t="s">
        <v>3484</v>
      </c>
      <c r="O127" t="s">
        <v>215</v>
      </c>
      <c r="P127" s="102">
        <v>629</v>
      </c>
      <c r="Q127" s="102"/>
      <c r="R127" t="s">
        <v>3485</v>
      </c>
      <c r="S127" s="102" t="s">
        <v>29</v>
      </c>
      <c r="T127" s="102" t="s">
        <v>2280</v>
      </c>
      <c r="U127" s="102" t="s">
        <v>3334</v>
      </c>
    </row>
    <row r="128" spans="1:21" x14ac:dyDescent="0.2">
      <c r="A128" s="102">
        <v>19895</v>
      </c>
      <c r="B128" t="s">
        <v>199</v>
      </c>
      <c r="C128" t="s">
        <v>1184</v>
      </c>
      <c r="D128" t="s">
        <v>1801</v>
      </c>
      <c r="E128" s="102">
        <v>10083</v>
      </c>
      <c r="F128" s="102"/>
      <c r="G128" t="s">
        <v>2498</v>
      </c>
      <c r="H128" s="102" t="s">
        <v>29</v>
      </c>
      <c r="I128" s="102" t="s">
        <v>2280</v>
      </c>
      <c r="J128" s="102" t="s">
        <v>2283</v>
      </c>
      <c r="L128" s="102">
        <v>1295</v>
      </c>
      <c r="M128" t="s">
        <v>3486</v>
      </c>
      <c r="N128" t="s">
        <v>3487</v>
      </c>
      <c r="O128" t="s">
        <v>3488</v>
      </c>
      <c r="P128" s="102">
        <v>674</v>
      </c>
      <c r="Q128" s="102"/>
      <c r="R128" t="s">
        <v>1521</v>
      </c>
      <c r="S128" s="102" t="s">
        <v>29</v>
      </c>
      <c r="T128" s="102" t="s">
        <v>2280</v>
      </c>
      <c r="U128" s="102" t="s">
        <v>3334</v>
      </c>
    </row>
    <row r="129" spans="1:21" x14ac:dyDescent="0.2">
      <c r="A129" s="102">
        <v>1693</v>
      </c>
      <c r="B129" t="s">
        <v>199</v>
      </c>
      <c r="C129" t="s">
        <v>3489</v>
      </c>
      <c r="D129" t="s">
        <v>44</v>
      </c>
      <c r="E129" s="102">
        <v>193</v>
      </c>
      <c r="F129" s="102"/>
      <c r="G129" t="s">
        <v>2494</v>
      </c>
      <c r="H129" s="102" t="s">
        <v>29</v>
      </c>
      <c r="I129" s="102" t="s">
        <v>2280</v>
      </c>
      <c r="J129" s="102" t="s">
        <v>2283</v>
      </c>
      <c r="L129" s="102">
        <v>22487</v>
      </c>
      <c r="M129" t="s">
        <v>598</v>
      </c>
      <c r="N129" t="s">
        <v>495</v>
      </c>
      <c r="O129" t="s">
        <v>495</v>
      </c>
      <c r="P129" s="102">
        <v>10157</v>
      </c>
      <c r="Q129" s="102"/>
      <c r="R129" t="s">
        <v>3474</v>
      </c>
      <c r="S129" s="102" t="s">
        <v>29</v>
      </c>
      <c r="T129" s="102" t="s">
        <v>2280</v>
      </c>
      <c r="U129" s="102" t="s">
        <v>3334</v>
      </c>
    </row>
    <row r="130" spans="1:21" x14ac:dyDescent="0.2">
      <c r="A130" s="102">
        <v>27661</v>
      </c>
      <c r="B130" t="s">
        <v>193</v>
      </c>
      <c r="C130" t="s">
        <v>574</v>
      </c>
      <c r="D130" t="s">
        <v>35</v>
      </c>
      <c r="E130" s="102">
        <v>642</v>
      </c>
      <c r="F130" s="102"/>
      <c r="G130" t="s">
        <v>1511</v>
      </c>
      <c r="H130" s="102" t="s">
        <v>29</v>
      </c>
      <c r="I130" s="102" t="s">
        <v>2280</v>
      </c>
      <c r="J130" s="102" t="s">
        <v>2283</v>
      </c>
      <c r="L130" s="102">
        <v>22171</v>
      </c>
      <c r="M130" t="s">
        <v>37</v>
      </c>
      <c r="N130" t="s">
        <v>43</v>
      </c>
      <c r="O130" t="s">
        <v>3370</v>
      </c>
      <c r="P130" s="102">
        <v>629</v>
      </c>
      <c r="Q130" s="102"/>
      <c r="R130" t="s">
        <v>3485</v>
      </c>
      <c r="S130" s="102" t="s">
        <v>29</v>
      </c>
      <c r="T130" s="102" t="s">
        <v>2280</v>
      </c>
      <c r="U130" s="102" t="s">
        <v>3334</v>
      </c>
    </row>
    <row r="131" spans="1:21" x14ac:dyDescent="0.2">
      <c r="A131" s="102">
        <v>22276</v>
      </c>
      <c r="B131" t="s">
        <v>1971</v>
      </c>
      <c r="C131" t="s">
        <v>757</v>
      </c>
      <c r="D131" t="s">
        <v>861</v>
      </c>
      <c r="E131" s="102">
        <v>701</v>
      </c>
      <c r="F131" s="102"/>
      <c r="G131" t="s">
        <v>2570</v>
      </c>
      <c r="H131" s="102" t="s">
        <v>29</v>
      </c>
      <c r="I131" s="102" t="s">
        <v>2280</v>
      </c>
      <c r="J131" s="102" t="s">
        <v>2283</v>
      </c>
      <c r="L131" s="102">
        <v>17074</v>
      </c>
      <c r="M131" t="s">
        <v>78</v>
      </c>
      <c r="N131" t="s">
        <v>43</v>
      </c>
      <c r="O131" t="s">
        <v>3490</v>
      </c>
      <c r="P131" s="102">
        <v>10046</v>
      </c>
      <c r="Q131" s="102"/>
      <c r="R131" t="s">
        <v>2488</v>
      </c>
      <c r="S131" s="102" t="s">
        <v>29</v>
      </c>
      <c r="T131" s="102" t="s">
        <v>2280</v>
      </c>
      <c r="U131" s="102" t="s">
        <v>3334</v>
      </c>
    </row>
    <row r="132" spans="1:21" x14ac:dyDescent="0.2">
      <c r="A132" s="102">
        <v>19945</v>
      </c>
      <c r="B132" t="s">
        <v>2314</v>
      </c>
      <c r="C132" t="s">
        <v>1172</v>
      </c>
      <c r="D132" t="s">
        <v>191</v>
      </c>
      <c r="E132" s="102">
        <v>697</v>
      </c>
      <c r="F132" s="102"/>
      <c r="G132" t="s">
        <v>3480</v>
      </c>
      <c r="H132" s="102" t="s">
        <v>29</v>
      </c>
      <c r="I132" s="102" t="s">
        <v>2280</v>
      </c>
      <c r="J132" s="102" t="s">
        <v>2283</v>
      </c>
      <c r="L132" s="102">
        <v>31372</v>
      </c>
      <c r="M132" t="s">
        <v>3491</v>
      </c>
      <c r="N132" t="s">
        <v>3492</v>
      </c>
      <c r="O132" t="s">
        <v>396</v>
      </c>
      <c r="P132" s="102">
        <v>10134</v>
      </c>
      <c r="Q132" s="102"/>
      <c r="R132" t="s">
        <v>3483</v>
      </c>
      <c r="S132" s="102" t="s">
        <v>29</v>
      </c>
      <c r="T132" s="102" t="s">
        <v>2280</v>
      </c>
      <c r="U132" s="102" t="s">
        <v>3334</v>
      </c>
    </row>
    <row r="133" spans="1:21" x14ac:dyDescent="0.2">
      <c r="A133" s="102">
        <v>17279</v>
      </c>
      <c r="B133" t="s">
        <v>166</v>
      </c>
      <c r="C133" t="s">
        <v>3493</v>
      </c>
      <c r="D133" t="s">
        <v>1287</v>
      </c>
      <c r="E133" s="102">
        <v>10102</v>
      </c>
      <c r="F133" s="102"/>
      <c r="G133" t="s">
        <v>3494</v>
      </c>
      <c r="H133" s="102" t="s">
        <v>29</v>
      </c>
      <c r="I133" s="102" t="s">
        <v>2280</v>
      </c>
      <c r="J133" s="102" t="s">
        <v>2283</v>
      </c>
      <c r="L133" s="102">
        <v>22176</v>
      </c>
      <c r="M133" t="s">
        <v>3495</v>
      </c>
      <c r="N133" t="s">
        <v>3496</v>
      </c>
      <c r="P133" s="102">
        <v>629</v>
      </c>
      <c r="Q133" s="102"/>
      <c r="R133" t="s">
        <v>3485</v>
      </c>
      <c r="S133" s="102" t="s">
        <v>29</v>
      </c>
      <c r="T133" s="102" t="s">
        <v>2280</v>
      </c>
      <c r="U133" s="102" t="s">
        <v>3334</v>
      </c>
    </row>
    <row r="134" spans="1:21" x14ac:dyDescent="0.2">
      <c r="A134" s="102">
        <v>8851</v>
      </c>
      <c r="B134" t="s">
        <v>926</v>
      </c>
      <c r="C134" t="s">
        <v>138</v>
      </c>
      <c r="D134" t="s">
        <v>616</v>
      </c>
      <c r="E134" s="102">
        <v>701</v>
      </c>
      <c r="F134" s="102"/>
      <c r="G134" t="s">
        <v>2570</v>
      </c>
      <c r="H134" s="102" t="s">
        <v>29</v>
      </c>
      <c r="I134" s="102" t="s">
        <v>2280</v>
      </c>
      <c r="J134" s="102" t="s">
        <v>2283</v>
      </c>
      <c r="L134" s="102">
        <v>29441</v>
      </c>
      <c r="M134" t="s">
        <v>166</v>
      </c>
      <c r="N134" t="s">
        <v>3497</v>
      </c>
      <c r="O134" t="s">
        <v>316</v>
      </c>
      <c r="P134" s="102">
        <v>10157</v>
      </c>
      <c r="Q134" s="102"/>
      <c r="R134" t="s">
        <v>3474</v>
      </c>
      <c r="S134" s="102" t="s">
        <v>29</v>
      </c>
      <c r="T134" s="102" t="s">
        <v>2280</v>
      </c>
      <c r="U134" s="102" t="s">
        <v>3334</v>
      </c>
    </row>
    <row r="135" spans="1:21" x14ac:dyDescent="0.2">
      <c r="A135" s="102">
        <v>15585</v>
      </c>
      <c r="B135" t="s">
        <v>727</v>
      </c>
      <c r="C135" t="s">
        <v>306</v>
      </c>
      <c r="D135" t="s">
        <v>306</v>
      </c>
      <c r="E135" s="102">
        <v>442</v>
      </c>
      <c r="F135" s="102"/>
      <c r="G135" t="s">
        <v>2355</v>
      </c>
      <c r="H135" s="102" t="s">
        <v>29</v>
      </c>
      <c r="I135" s="102" t="s">
        <v>2280</v>
      </c>
      <c r="J135" s="102" t="s">
        <v>2283</v>
      </c>
      <c r="L135" s="102">
        <v>29555</v>
      </c>
      <c r="M135" t="s">
        <v>799</v>
      </c>
      <c r="N135" t="s">
        <v>3498</v>
      </c>
      <c r="O135" t="s">
        <v>3499</v>
      </c>
      <c r="P135" s="102">
        <v>10046</v>
      </c>
      <c r="Q135" s="102"/>
      <c r="R135" t="s">
        <v>2488</v>
      </c>
      <c r="S135" s="102" t="s">
        <v>29</v>
      </c>
      <c r="T135" s="102" t="s">
        <v>2280</v>
      </c>
      <c r="U135" s="102" t="s">
        <v>3334</v>
      </c>
    </row>
    <row r="136" spans="1:21" x14ac:dyDescent="0.2">
      <c r="A136" s="102">
        <v>15963</v>
      </c>
      <c r="B136" t="s">
        <v>89</v>
      </c>
      <c r="C136" t="s">
        <v>1183</v>
      </c>
      <c r="D136" t="s">
        <v>1332</v>
      </c>
      <c r="E136" s="102">
        <v>10045</v>
      </c>
      <c r="F136" s="102"/>
      <c r="G136" t="s">
        <v>2537</v>
      </c>
      <c r="H136" s="102" t="s">
        <v>29</v>
      </c>
      <c r="I136" s="102" t="s">
        <v>2280</v>
      </c>
      <c r="J136" s="102" t="s">
        <v>2283</v>
      </c>
      <c r="L136" s="102">
        <v>8551</v>
      </c>
      <c r="M136" t="s">
        <v>3500</v>
      </c>
      <c r="N136" t="s">
        <v>3501</v>
      </c>
      <c r="P136" s="102">
        <v>10410</v>
      </c>
      <c r="Q136" s="102"/>
      <c r="R136" t="s">
        <v>3502</v>
      </c>
      <c r="S136" s="102" t="s">
        <v>29</v>
      </c>
      <c r="T136" s="102" t="s">
        <v>2280</v>
      </c>
      <c r="U136" s="102" t="s">
        <v>3334</v>
      </c>
    </row>
    <row r="137" spans="1:21" x14ac:dyDescent="0.2">
      <c r="A137" s="102">
        <v>10061</v>
      </c>
      <c r="B137" t="s">
        <v>681</v>
      </c>
      <c r="C137" t="s">
        <v>825</v>
      </c>
      <c r="D137" t="s">
        <v>1098</v>
      </c>
      <c r="E137" s="102">
        <v>703</v>
      </c>
      <c r="F137" s="102"/>
      <c r="G137" t="s">
        <v>2486</v>
      </c>
      <c r="H137" s="102" t="s">
        <v>29</v>
      </c>
      <c r="I137" s="102" t="s">
        <v>2280</v>
      </c>
      <c r="J137" s="102" t="s">
        <v>2283</v>
      </c>
      <c r="L137" s="102">
        <v>31301</v>
      </c>
      <c r="M137" t="s">
        <v>3503</v>
      </c>
      <c r="N137" t="s">
        <v>3504</v>
      </c>
      <c r="O137" t="s">
        <v>3505</v>
      </c>
      <c r="P137" s="102">
        <v>10157</v>
      </c>
      <c r="Q137" s="102"/>
      <c r="R137" t="s">
        <v>3474</v>
      </c>
      <c r="S137" s="102" t="s">
        <v>29</v>
      </c>
      <c r="T137" s="102" t="s">
        <v>2280</v>
      </c>
      <c r="U137" s="102" t="s">
        <v>3334</v>
      </c>
    </row>
    <row r="138" spans="1:21" x14ac:dyDescent="0.2">
      <c r="A138" s="102">
        <v>27852</v>
      </c>
      <c r="B138" t="s">
        <v>369</v>
      </c>
      <c r="C138" t="s">
        <v>1695</v>
      </c>
      <c r="D138" t="s">
        <v>36</v>
      </c>
      <c r="E138" s="102">
        <v>10348</v>
      </c>
      <c r="F138" s="102"/>
      <c r="G138" t="s">
        <v>3506</v>
      </c>
      <c r="H138" s="102" t="s">
        <v>29</v>
      </c>
      <c r="I138" s="102" t="s">
        <v>2280</v>
      </c>
      <c r="J138" s="102" t="s">
        <v>2283</v>
      </c>
      <c r="L138" s="102">
        <v>31458</v>
      </c>
      <c r="M138" t="s">
        <v>3507</v>
      </c>
      <c r="N138" t="s">
        <v>3508</v>
      </c>
      <c r="P138" s="102">
        <v>561</v>
      </c>
      <c r="Q138" s="102"/>
      <c r="R138" t="s">
        <v>2315</v>
      </c>
      <c r="S138" s="102" t="s">
        <v>29</v>
      </c>
      <c r="T138" s="102" t="s">
        <v>2280</v>
      </c>
      <c r="U138" s="102" t="s">
        <v>3334</v>
      </c>
    </row>
    <row r="139" spans="1:21" x14ac:dyDescent="0.2">
      <c r="A139" s="102">
        <v>15961</v>
      </c>
      <c r="B139" t="s">
        <v>153</v>
      </c>
      <c r="C139" t="s">
        <v>1331</v>
      </c>
      <c r="D139" t="s">
        <v>288</v>
      </c>
      <c r="E139" s="102">
        <v>10045</v>
      </c>
      <c r="F139" s="102"/>
      <c r="G139" t="s">
        <v>2537</v>
      </c>
      <c r="H139" s="102" t="s">
        <v>29</v>
      </c>
      <c r="I139" s="102" t="s">
        <v>2280</v>
      </c>
      <c r="J139" s="102" t="s">
        <v>2283</v>
      </c>
      <c r="L139" s="102">
        <v>21167</v>
      </c>
      <c r="M139" t="s">
        <v>148</v>
      </c>
      <c r="N139" t="s">
        <v>3509</v>
      </c>
      <c r="O139" t="s">
        <v>3510</v>
      </c>
      <c r="P139" s="102">
        <v>57</v>
      </c>
      <c r="Q139" s="102"/>
      <c r="R139" t="s">
        <v>3466</v>
      </c>
      <c r="S139" s="102" t="s">
        <v>29</v>
      </c>
      <c r="T139" s="102" t="s">
        <v>2280</v>
      </c>
      <c r="U139" s="102" t="s">
        <v>3334</v>
      </c>
    </row>
    <row r="140" spans="1:21" x14ac:dyDescent="0.2">
      <c r="A140" s="102">
        <v>27854</v>
      </c>
      <c r="B140" t="s">
        <v>619</v>
      </c>
      <c r="C140" t="s">
        <v>161</v>
      </c>
      <c r="D140" t="s">
        <v>36</v>
      </c>
      <c r="E140" s="102">
        <v>10348</v>
      </c>
      <c r="F140" s="102"/>
      <c r="G140" t="s">
        <v>3506</v>
      </c>
      <c r="H140" s="102" t="s">
        <v>29</v>
      </c>
      <c r="I140" s="102" t="s">
        <v>2280</v>
      </c>
      <c r="J140" s="102" t="s">
        <v>2283</v>
      </c>
      <c r="L140" s="102">
        <v>22322</v>
      </c>
      <c r="M140" t="s">
        <v>3511</v>
      </c>
      <c r="N140" t="s">
        <v>398</v>
      </c>
      <c r="O140" t="s">
        <v>3512</v>
      </c>
      <c r="P140" s="102">
        <v>10046</v>
      </c>
      <c r="Q140" s="102"/>
      <c r="R140" t="s">
        <v>2488</v>
      </c>
      <c r="S140" s="102" t="s">
        <v>29</v>
      </c>
      <c r="T140" s="102" t="s">
        <v>2280</v>
      </c>
      <c r="U140" s="102" t="s">
        <v>3334</v>
      </c>
    </row>
    <row r="141" spans="1:21" x14ac:dyDescent="0.2">
      <c r="A141" s="102">
        <v>1306</v>
      </c>
      <c r="B141" t="s">
        <v>858</v>
      </c>
      <c r="C141" t="s">
        <v>36</v>
      </c>
      <c r="D141" t="s">
        <v>66</v>
      </c>
      <c r="E141" s="102">
        <v>702</v>
      </c>
      <c r="F141" s="102"/>
      <c r="G141" t="s">
        <v>2551</v>
      </c>
      <c r="H141" s="102" t="s">
        <v>29</v>
      </c>
      <c r="I141" s="102" t="s">
        <v>2280</v>
      </c>
      <c r="J141" s="102" t="s">
        <v>2283</v>
      </c>
      <c r="L141" s="102">
        <v>27300</v>
      </c>
      <c r="M141" t="s">
        <v>123</v>
      </c>
      <c r="N141" t="s">
        <v>3513</v>
      </c>
      <c r="O141" t="s">
        <v>130</v>
      </c>
      <c r="P141" s="102">
        <v>629</v>
      </c>
      <c r="Q141" s="102"/>
      <c r="R141" t="s">
        <v>3485</v>
      </c>
      <c r="S141" s="102" t="s">
        <v>29</v>
      </c>
      <c r="T141" s="102" t="s">
        <v>2280</v>
      </c>
      <c r="U141" s="102" t="s">
        <v>3334</v>
      </c>
    </row>
    <row r="142" spans="1:21" x14ac:dyDescent="0.2">
      <c r="A142" s="102">
        <v>23288</v>
      </c>
      <c r="B142" t="s">
        <v>298</v>
      </c>
      <c r="C142" t="s">
        <v>35</v>
      </c>
      <c r="D142" t="s">
        <v>2377</v>
      </c>
      <c r="E142" s="102">
        <v>10223</v>
      </c>
      <c r="F142" s="102"/>
      <c r="G142" t="s">
        <v>2378</v>
      </c>
      <c r="H142" s="102" t="s">
        <v>29</v>
      </c>
      <c r="I142" s="102" t="s">
        <v>2280</v>
      </c>
      <c r="J142" s="102" t="s">
        <v>2283</v>
      </c>
      <c r="L142" s="102">
        <v>1312</v>
      </c>
      <c r="M142" t="s">
        <v>797</v>
      </c>
      <c r="N142" t="s">
        <v>2463</v>
      </c>
      <c r="O142" t="s">
        <v>47</v>
      </c>
      <c r="P142" s="102">
        <v>10134</v>
      </c>
      <c r="Q142" s="102"/>
      <c r="R142" t="s">
        <v>3483</v>
      </c>
      <c r="S142" s="102" t="s">
        <v>29</v>
      </c>
      <c r="T142" s="102" t="s">
        <v>2280</v>
      </c>
      <c r="U142" s="102" t="s">
        <v>3334</v>
      </c>
    </row>
    <row r="143" spans="1:21" x14ac:dyDescent="0.2">
      <c r="A143" s="102">
        <v>15962</v>
      </c>
      <c r="B143" t="s">
        <v>40</v>
      </c>
      <c r="C143" t="s">
        <v>57</v>
      </c>
      <c r="D143" t="s">
        <v>138</v>
      </c>
      <c r="E143" s="102">
        <v>10045</v>
      </c>
      <c r="F143" s="102"/>
      <c r="G143" t="s">
        <v>2537</v>
      </c>
      <c r="H143" s="102" t="s">
        <v>29</v>
      </c>
      <c r="I143" s="102" t="s">
        <v>2280</v>
      </c>
      <c r="J143" s="102" t="s">
        <v>2283</v>
      </c>
      <c r="L143" s="102">
        <v>15691</v>
      </c>
      <c r="M143" t="s">
        <v>171</v>
      </c>
      <c r="N143" t="s">
        <v>1276</v>
      </c>
      <c r="O143" t="s">
        <v>222</v>
      </c>
      <c r="P143" s="102">
        <v>10046</v>
      </c>
      <c r="Q143" s="102"/>
      <c r="R143" t="s">
        <v>2488</v>
      </c>
      <c r="S143" s="102" t="s">
        <v>29</v>
      </c>
      <c r="T143" s="102" t="s">
        <v>2280</v>
      </c>
      <c r="U143" s="102" t="s">
        <v>3334</v>
      </c>
    </row>
    <row r="144" spans="1:21" x14ac:dyDescent="0.2">
      <c r="A144" s="102">
        <v>10613</v>
      </c>
      <c r="B144" t="s">
        <v>1269</v>
      </c>
      <c r="C144" t="s">
        <v>1048</v>
      </c>
      <c r="D144" t="s">
        <v>1309</v>
      </c>
      <c r="E144" s="102">
        <v>442</v>
      </c>
      <c r="F144" s="102"/>
      <c r="G144" t="s">
        <v>2355</v>
      </c>
      <c r="H144" s="102" t="s">
        <v>29</v>
      </c>
      <c r="I144" s="102" t="s">
        <v>2280</v>
      </c>
      <c r="J144" s="102" t="s">
        <v>2283</v>
      </c>
      <c r="L144" s="102">
        <v>31112</v>
      </c>
      <c r="M144" t="s">
        <v>477</v>
      </c>
      <c r="N144" t="s">
        <v>3514</v>
      </c>
      <c r="O144" t="s">
        <v>65</v>
      </c>
      <c r="P144" s="102">
        <v>561</v>
      </c>
      <c r="Q144" s="102"/>
      <c r="R144" t="s">
        <v>2315</v>
      </c>
      <c r="S144" s="102" t="s">
        <v>29</v>
      </c>
      <c r="T144" s="102" t="s">
        <v>2280</v>
      </c>
      <c r="U144" s="102" t="s">
        <v>3334</v>
      </c>
    </row>
    <row r="145" spans="1:21" x14ac:dyDescent="0.2">
      <c r="A145" s="102">
        <v>22958</v>
      </c>
      <c r="B145" t="s">
        <v>781</v>
      </c>
      <c r="C145" t="s">
        <v>2039</v>
      </c>
      <c r="D145" t="s">
        <v>2040</v>
      </c>
      <c r="E145" s="102">
        <v>567</v>
      </c>
      <c r="F145" s="102"/>
      <c r="G145" t="s">
        <v>2495</v>
      </c>
      <c r="H145" s="102" t="s">
        <v>29</v>
      </c>
      <c r="I145" s="102" t="s">
        <v>2280</v>
      </c>
      <c r="J145" s="102" t="s">
        <v>2283</v>
      </c>
      <c r="L145" s="102">
        <v>17080</v>
      </c>
      <c r="M145" t="s">
        <v>123</v>
      </c>
      <c r="N145" t="s">
        <v>400</v>
      </c>
      <c r="O145" t="s">
        <v>3509</v>
      </c>
      <c r="P145" s="102">
        <v>10046</v>
      </c>
      <c r="Q145" s="102"/>
      <c r="R145" t="s">
        <v>2488</v>
      </c>
      <c r="S145" s="102" t="s">
        <v>29</v>
      </c>
      <c r="T145" s="102" t="s">
        <v>2280</v>
      </c>
      <c r="U145" s="102" t="s">
        <v>3334</v>
      </c>
    </row>
    <row r="146" spans="1:21" x14ac:dyDescent="0.2">
      <c r="A146" s="102">
        <v>17317</v>
      </c>
      <c r="B146" t="s">
        <v>241</v>
      </c>
      <c r="C146" t="s">
        <v>1148</v>
      </c>
      <c r="D146" t="s">
        <v>35</v>
      </c>
      <c r="E146" s="102">
        <v>567</v>
      </c>
      <c r="F146" s="102"/>
      <c r="G146" t="s">
        <v>2495</v>
      </c>
      <c r="H146" s="102" t="s">
        <v>29</v>
      </c>
      <c r="I146" s="102" t="s">
        <v>2280</v>
      </c>
      <c r="J146" s="102" t="s">
        <v>2283</v>
      </c>
      <c r="L146" s="102">
        <v>9297</v>
      </c>
      <c r="M146" t="s">
        <v>122</v>
      </c>
      <c r="N146" t="s">
        <v>3515</v>
      </c>
      <c r="O146" t="s">
        <v>3516</v>
      </c>
      <c r="P146" s="102">
        <v>57</v>
      </c>
      <c r="Q146" s="102"/>
      <c r="R146" t="s">
        <v>3466</v>
      </c>
      <c r="S146" s="102" t="s">
        <v>29</v>
      </c>
      <c r="T146" s="102" t="s">
        <v>2280</v>
      </c>
      <c r="U146" s="102" t="s">
        <v>3334</v>
      </c>
    </row>
    <row r="147" spans="1:21" x14ac:dyDescent="0.2">
      <c r="A147" s="102">
        <v>22358</v>
      </c>
      <c r="B147" t="s">
        <v>239</v>
      </c>
      <c r="C147" t="s">
        <v>138</v>
      </c>
      <c r="D147" t="s">
        <v>1255</v>
      </c>
      <c r="E147" s="102">
        <v>67</v>
      </c>
      <c r="F147" s="102"/>
      <c r="G147" t="s">
        <v>3517</v>
      </c>
      <c r="H147" s="102" t="s">
        <v>29</v>
      </c>
      <c r="I147" s="102" t="s">
        <v>2280</v>
      </c>
      <c r="J147" s="102" t="s">
        <v>2283</v>
      </c>
      <c r="L147" s="102">
        <v>27159</v>
      </c>
      <c r="M147" t="s">
        <v>88</v>
      </c>
      <c r="N147" t="s">
        <v>3518</v>
      </c>
      <c r="O147" t="s">
        <v>3519</v>
      </c>
      <c r="P147" s="102">
        <v>10322</v>
      </c>
      <c r="Q147" s="102"/>
      <c r="R147" t="s">
        <v>3520</v>
      </c>
      <c r="S147" s="102" t="s">
        <v>29</v>
      </c>
      <c r="T147" s="102" t="s">
        <v>2280</v>
      </c>
      <c r="U147" s="102" t="s">
        <v>3334</v>
      </c>
    </row>
    <row r="148" spans="1:21" x14ac:dyDescent="0.2">
      <c r="A148" s="102">
        <v>20878</v>
      </c>
      <c r="B148" t="s">
        <v>58</v>
      </c>
      <c r="C148" t="s">
        <v>138</v>
      </c>
      <c r="D148" t="s">
        <v>826</v>
      </c>
      <c r="E148" s="102">
        <v>567</v>
      </c>
      <c r="F148" s="102"/>
      <c r="G148" t="s">
        <v>2495</v>
      </c>
      <c r="H148" s="102" t="s">
        <v>29</v>
      </c>
      <c r="I148" s="102" t="s">
        <v>2280</v>
      </c>
      <c r="J148" s="102" t="s">
        <v>2283</v>
      </c>
      <c r="L148" s="102">
        <v>24506</v>
      </c>
      <c r="M148" t="s">
        <v>150</v>
      </c>
      <c r="N148" t="s">
        <v>599</v>
      </c>
      <c r="O148" t="s">
        <v>248</v>
      </c>
      <c r="P148" s="102">
        <v>10146</v>
      </c>
      <c r="Q148" s="102"/>
      <c r="R148" t="s">
        <v>3521</v>
      </c>
      <c r="S148" s="102" t="s">
        <v>29</v>
      </c>
      <c r="T148" s="102" t="s">
        <v>2280</v>
      </c>
      <c r="U148" s="102" t="s">
        <v>3334</v>
      </c>
    </row>
    <row r="149" spans="1:21" x14ac:dyDescent="0.2">
      <c r="A149" s="102">
        <v>17395</v>
      </c>
      <c r="B149" t="s">
        <v>153</v>
      </c>
      <c r="C149" t="s">
        <v>423</v>
      </c>
      <c r="D149" t="s">
        <v>897</v>
      </c>
      <c r="E149" s="102">
        <v>10023</v>
      </c>
      <c r="F149" s="102"/>
      <c r="G149" t="s">
        <v>2506</v>
      </c>
      <c r="H149" s="102" t="s">
        <v>29</v>
      </c>
      <c r="I149" s="102" t="s">
        <v>2280</v>
      </c>
      <c r="J149" s="102" t="s">
        <v>2283</v>
      </c>
      <c r="L149" s="102">
        <v>24861</v>
      </c>
      <c r="M149" t="s">
        <v>102</v>
      </c>
      <c r="N149" t="s">
        <v>3522</v>
      </c>
      <c r="O149" t="s">
        <v>3523</v>
      </c>
      <c r="P149" s="102">
        <v>10255</v>
      </c>
      <c r="Q149" s="102"/>
      <c r="R149" t="s">
        <v>3524</v>
      </c>
      <c r="S149" s="102" t="s">
        <v>29</v>
      </c>
      <c r="T149" s="102" t="s">
        <v>2280</v>
      </c>
      <c r="U149" s="102" t="s">
        <v>3334</v>
      </c>
    </row>
    <row r="150" spans="1:21" x14ac:dyDescent="0.2">
      <c r="A150" s="102">
        <v>16719</v>
      </c>
      <c r="B150" t="s">
        <v>486</v>
      </c>
      <c r="C150" t="s">
        <v>1096</v>
      </c>
      <c r="D150" t="s">
        <v>979</v>
      </c>
      <c r="E150" s="102">
        <v>703</v>
      </c>
      <c r="F150" s="102"/>
      <c r="G150" t="s">
        <v>2486</v>
      </c>
      <c r="H150" s="102" t="s">
        <v>29</v>
      </c>
      <c r="I150" s="102" t="s">
        <v>2280</v>
      </c>
      <c r="J150" s="102" t="s">
        <v>2283</v>
      </c>
      <c r="L150" s="102">
        <v>26078</v>
      </c>
      <c r="M150" t="s">
        <v>88</v>
      </c>
      <c r="N150" t="s">
        <v>3525</v>
      </c>
      <c r="P150" s="102">
        <v>300</v>
      </c>
      <c r="Q150" s="102"/>
      <c r="R150" t="s">
        <v>2438</v>
      </c>
      <c r="S150" s="102" t="s">
        <v>29</v>
      </c>
      <c r="T150" s="102" t="s">
        <v>2280</v>
      </c>
      <c r="U150" s="102" t="s">
        <v>3334</v>
      </c>
    </row>
    <row r="151" spans="1:21" x14ac:dyDescent="0.2">
      <c r="A151" s="102">
        <v>31739</v>
      </c>
      <c r="B151" t="s">
        <v>166</v>
      </c>
      <c r="C151" t="s">
        <v>910</v>
      </c>
      <c r="D151" t="s">
        <v>54</v>
      </c>
      <c r="E151" s="102">
        <v>702</v>
      </c>
      <c r="F151" s="102"/>
      <c r="G151" t="s">
        <v>2551</v>
      </c>
      <c r="H151" s="102" t="s">
        <v>29</v>
      </c>
      <c r="I151" s="102" t="s">
        <v>2280</v>
      </c>
      <c r="J151" s="102" t="s">
        <v>2283</v>
      </c>
      <c r="L151" s="102">
        <v>26050</v>
      </c>
      <c r="M151" t="s">
        <v>3526</v>
      </c>
      <c r="N151" t="s">
        <v>3527</v>
      </c>
      <c r="P151" s="102">
        <v>498</v>
      </c>
      <c r="Q151" s="102"/>
      <c r="R151" t="s">
        <v>2793</v>
      </c>
      <c r="S151" s="102" t="s">
        <v>29</v>
      </c>
      <c r="T151" s="102" t="s">
        <v>2280</v>
      </c>
      <c r="U151" s="102" t="s">
        <v>3334</v>
      </c>
    </row>
    <row r="152" spans="1:21" x14ac:dyDescent="0.2">
      <c r="A152" s="102">
        <v>1652</v>
      </c>
      <c r="B152" t="s">
        <v>2056</v>
      </c>
      <c r="C152" t="s">
        <v>527</v>
      </c>
      <c r="D152" t="s">
        <v>1124</v>
      </c>
      <c r="E152" s="102">
        <v>175</v>
      </c>
      <c r="F152" s="102"/>
      <c r="G152" t="s">
        <v>2306</v>
      </c>
      <c r="H152" s="102" t="s">
        <v>29</v>
      </c>
      <c r="I152" s="102" t="s">
        <v>2280</v>
      </c>
      <c r="J152" s="102" t="s">
        <v>2283</v>
      </c>
      <c r="L152" s="102">
        <v>27580</v>
      </c>
      <c r="M152" t="s">
        <v>3528</v>
      </c>
      <c r="N152" t="s">
        <v>633</v>
      </c>
      <c r="O152" t="s">
        <v>43</v>
      </c>
      <c r="P152" s="102">
        <v>10089</v>
      </c>
      <c r="Q152" s="102"/>
      <c r="R152" t="s">
        <v>3529</v>
      </c>
      <c r="S152" s="102" t="s">
        <v>29</v>
      </c>
      <c r="T152" s="102" t="s">
        <v>2280</v>
      </c>
      <c r="U152" s="102" t="s">
        <v>3334</v>
      </c>
    </row>
    <row r="153" spans="1:21" x14ac:dyDescent="0.2">
      <c r="A153" s="102">
        <v>20877</v>
      </c>
      <c r="B153" t="s">
        <v>166</v>
      </c>
      <c r="C153" t="s">
        <v>1158</v>
      </c>
      <c r="D153" t="s">
        <v>1847</v>
      </c>
      <c r="E153" s="102">
        <v>567</v>
      </c>
      <c r="F153" s="102"/>
      <c r="G153" t="s">
        <v>2495</v>
      </c>
      <c r="H153" s="102" t="s">
        <v>29</v>
      </c>
      <c r="I153" s="102" t="s">
        <v>2280</v>
      </c>
      <c r="J153" s="102" t="s">
        <v>2283</v>
      </c>
      <c r="L153" s="102">
        <v>25835</v>
      </c>
      <c r="M153" t="s">
        <v>32</v>
      </c>
      <c r="N153" t="s">
        <v>3530</v>
      </c>
      <c r="O153" t="s">
        <v>3531</v>
      </c>
      <c r="P153" s="102">
        <v>10302</v>
      </c>
      <c r="Q153" s="102"/>
      <c r="R153" t="s">
        <v>3532</v>
      </c>
      <c r="S153" s="102" t="s">
        <v>29</v>
      </c>
      <c r="T153" s="102" t="s">
        <v>2280</v>
      </c>
      <c r="U153" s="102" t="s">
        <v>3334</v>
      </c>
    </row>
    <row r="154" spans="1:21" x14ac:dyDescent="0.2">
      <c r="A154" s="102">
        <v>1931</v>
      </c>
      <c r="B154" t="s">
        <v>244</v>
      </c>
      <c r="C154" t="s">
        <v>306</v>
      </c>
      <c r="D154" t="s">
        <v>138</v>
      </c>
      <c r="E154" s="102">
        <v>441</v>
      </c>
      <c r="F154" s="102"/>
      <c r="G154" t="s">
        <v>2504</v>
      </c>
      <c r="H154" s="102" t="s">
        <v>29</v>
      </c>
      <c r="I154" s="102" t="s">
        <v>2280</v>
      </c>
      <c r="J154" s="102" t="s">
        <v>2283</v>
      </c>
      <c r="L154" s="102">
        <v>1556</v>
      </c>
      <c r="M154" t="s">
        <v>32</v>
      </c>
      <c r="N154" t="s">
        <v>257</v>
      </c>
      <c r="O154" t="s">
        <v>658</v>
      </c>
      <c r="P154" s="102">
        <v>736</v>
      </c>
      <c r="Q154" s="102"/>
      <c r="R154" t="s">
        <v>2300</v>
      </c>
      <c r="S154" s="102" t="s">
        <v>29</v>
      </c>
      <c r="T154" s="102" t="s">
        <v>2280</v>
      </c>
      <c r="U154" s="102" t="s">
        <v>3334</v>
      </c>
    </row>
    <row r="155" spans="1:21" x14ac:dyDescent="0.2">
      <c r="A155" s="102">
        <v>6889</v>
      </c>
      <c r="B155" t="s">
        <v>163</v>
      </c>
      <c r="C155" t="s">
        <v>2108</v>
      </c>
      <c r="D155" t="s">
        <v>415</v>
      </c>
      <c r="E155" s="102">
        <v>10202</v>
      </c>
      <c r="F155" s="102"/>
      <c r="G155" t="s">
        <v>1952</v>
      </c>
      <c r="H155" s="102" t="s">
        <v>29</v>
      </c>
      <c r="I155" s="102" t="s">
        <v>2280</v>
      </c>
      <c r="J155" s="102" t="s">
        <v>2283</v>
      </c>
      <c r="L155" s="102">
        <v>18932</v>
      </c>
      <c r="M155" t="s">
        <v>123</v>
      </c>
      <c r="N155" t="s">
        <v>3533</v>
      </c>
      <c r="O155" t="s">
        <v>35</v>
      </c>
      <c r="P155" s="102">
        <v>10108</v>
      </c>
      <c r="Q155" s="102"/>
      <c r="R155" t="s">
        <v>3534</v>
      </c>
      <c r="S155" s="102" t="s">
        <v>29</v>
      </c>
      <c r="T155" s="102" t="s">
        <v>2280</v>
      </c>
      <c r="U155" s="102" t="s">
        <v>3334</v>
      </c>
    </row>
    <row r="156" spans="1:21" x14ac:dyDescent="0.2">
      <c r="A156" s="102">
        <v>18234</v>
      </c>
      <c r="B156" t="s">
        <v>2172</v>
      </c>
      <c r="C156" t="s">
        <v>3535</v>
      </c>
      <c r="D156" t="s">
        <v>1146</v>
      </c>
      <c r="E156" s="102">
        <v>10124</v>
      </c>
      <c r="F156" s="102"/>
      <c r="G156" t="s">
        <v>2307</v>
      </c>
      <c r="H156" s="102" t="s">
        <v>29</v>
      </c>
      <c r="I156" s="102" t="s">
        <v>2280</v>
      </c>
      <c r="J156" s="102" t="s">
        <v>2283</v>
      </c>
      <c r="L156" s="102">
        <v>18923</v>
      </c>
      <c r="M156" t="s">
        <v>31</v>
      </c>
      <c r="N156" t="s">
        <v>709</v>
      </c>
      <c r="O156" t="s">
        <v>509</v>
      </c>
      <c r="P156" s="102">
        <v>556</v>
      </c>
      <c r="Q156" s="102"/>
      <c r="R156" t="s">
        <v>3536</v>
      </c>
      <c r="S156" s="102" t="s">
        <v>29</v>
      </c>
      <c r="T156" s="102" t="s">
        <v>2280</v>
      </c>
      <c r="U156" s="102" t="s">
        <v>3334</v>
      </c>
    </row>
    <row r="157" spans="1:21" x14ac:dyDescent="0.2">
      <c r="A157" s="102">
        <v>1427</v>
      </c>
      <c r="B157" t="s">
        <v>1094</v>
      </c>
      <c r="C157" t="s">
        <v>853</v>
      </c>
      <c r="D157" t="s">
        <v>3493</v>
      </c>
      <c r="E157" s="102">
        <v>114</v>
      </c>
      <c r="F157" s="102"/>
      <c r="G157" t="s">
        <v>2327</v>
      </c>
      <c r="H157" s="102" t="s">
        <v>29</v>
      </c>
      <c r="I157" s="102" t="s">
        <v>2280</v>
      </c>
      <c r="J157" s="102" t="s">
        <v>2283</v>
      </c>
      <c r="L157" s="102">
        <v>17526</v>
      </c>
      <c r="M157" t="s">
        <v>88</v>
      </c>
      <c r="N157" t="s">
        <v>3537</v>
      </c>
      <c r="O157" t="s">
        <v>979</v>
      </c>
      <c r="P157" s="102">
        <v>260</v>
      </c>
      <c r="Q157" s="102"/>
      <c r="R157" t="s">
        <v>2782</v>
      </c>
      <c r="S157" s="102" t="s">
        <v>29</v>
      </c>
      <c r="T157" s="102" t="s">
        <v>2280</v>
      </c>
      <c r="U157" s="102" t="s">
        <v>3334</v>
      </c>
    </row>
    <row r="158" spans="1:21" x14ac:dyDescent="0.2">
      <c r="A158" s="102">
        <v>21168</v>
      </c>
      <c r="B158" t="s">
        <v>1308</v>
      </c>
      <c r="C158" t="s">
        <v>1858</v>
      </c>
      <c r="D158" t="s">
        <v>1314</v>
      </c>
      <c r="E158" s="102">
        <v>310</v>
      </c>
      <c r="F158" s="102"/>
      <c r="G158" t="s">
        <v>2391</v>
      </c>
      <c r="H158" s="102" t="s">
        <v>29</v>
      </c>
      <c r="I158" s="102" t="s">
        <v>2280</v>
      </c>
      <c r="J158" s="102" t="s">
        <v>2283</v>
      </c>
      <c r="L158" s="102">
        <v>17527</v>
      </c>
      <c r="M158" t="s">
        <v>127</v>
      </c>
      <c r="N158" t="s">
        <v>3538</v>
      </c>
      <c r="O158" t="s">
        <v>3539</v>
      </c>
      <c r="P158" s="102">
        <v>246</v>
      </c>
      <c r="Q158" s="102"/>
      <c r="R158" t="s">
        <v>3540</v>
      </c>
      <c r="S158" s="102" t="s">
        <v>29</v>
      </c>
      <c r="T158" s="102" t="s">
        <v>2280</v>
      </c>
      <c r="U158" s="102" t="s">
        <v>3334</v>
      </c>
    </row>
    <row r="159" spans="1:21" x14ac:dyDescent="0.2">
      <c r="A159" s="102">
        <v>15991</v>
      </c>
      <c r="B159" t="s">
        <v>2341</v>
      </c>
      <c r="C159" t="s">
        <v>2342</v>
      </c>
      <c r="D159" t="s">
        <v>3541</v>
      </c>
      <c r="E159" s="102">
        <v>600</v>
      </c>
      <c r="F159" s="102"/>
      <c r="G159" t="s">
        <v>2340</v>
      </c>
      <c r="H159" s="102" t="s">
        <v>29</v>
      </c>
      <c r="I159" s="102" t="s">
        <v>2280</v>
      </c>
      <c r="J159" s="102" t="s">
        <v>2283</v>
      </c>
      <c r="L159" s="102">
        <v>1953</v>
      </c>
      <c r="M159" t="s">
        <v>30</v>
      </c>
      <c r="N159" t="s">
        <v>3542</v>
      </c>
      <c r="O159" t="s">
        <v>133</v>
      </c>
      <c r="P159" s="102">
        <v>10126</v>
      </c>
      <c r="Q159" s="102"/>
      <c r="R159" t="s">
        <v>3222</v>
      </c>
      <c r="S159" s="102" t="s">
        <v>29</v>
      </c>
      <c r="T159" s="102" t="s">
        <v>2280</v>
      </c>
      <c r="U159" s="102" t="s">
        <v>3334</v>
      </c>
    </row>
    <row r="160" spans="1:21" x14ac:dyDescent="0.2">
      <c r="A160" s="102">
        <v>1948</v>
      </c>
      <c r="B160" t="s">
        <v>89</v>
      </c>
      <c r="C160" t="s">
        <v>161</v>
      </c>
      <c r="D160" t="s">
        <v>756</v>
      </c>
      <c r="E160" s="102">
        <v>114</v>
      </c>
      <c r="F160" s="102"/>
      <c r="G160" t="s">
        <v>2327</v>
      </c>
      <c r="H160" s="102" t="s">
        <v>29</v>
      </c>
      <c r="I160" s="102" t="s">
        <v>2280</v>
      </c>
      <c r="J160" s="102" t="s">
        <v>2283</v>
      </c>
      <c r="L160" s="102">
        <v>26057</v>
      </c>
      <c r="M160" t="s">
        <v>3528</v>
      </c>
      <c r="N160" t="s">
        <v>288</v>
      </c>
      <c r="O160" t="s">
        <v>3543</v>
      </c>
      <c r="P160" s="102">
        <v>10292</v>
      </c>
      <c r="Q160" s="102"/>
      <c r="R160" t="s">
        <v>2790</v>
      </c>
      <c r="S160" s="102" t="s">
        <v>29</v>
      </c>
      <c r="T160" s="102" t="s">
        <v>2280</v>
      </c>
      <c r="U160" s="102" t="s">
        <v>3334</v>
      </c>
    </row>
    <row r="161" spans="1:21" x14ac:dyDescent="0.2">
      <c r="A161" s="102">
        <v>8618</v>
      </c>
      <c r="B161" t="s">
        <v>272</v>
      </c>
      <c r="C161" t="s">
        <v>1242</v>
      </c>
      <c r="E161" s="102">
        <v>76</v>
      </c>
      <c r="F161" s="102"/>
      <c r="G161" t="s">
        <v>2279</v>
      </c>
      <c r="H161" s="102" t="s">
        <v>29</v>
      </c>
      <c r="I161" s="102" t="s">
        <v>2280</v>
      </c>
      <c r="J161" s="102" t="s">
        <v>2283</v>
      </c>
      <c r="L161" s="102">
        <v>24693</v>
      </c>
      <c r="M161" t="s">
        <v>30</v>
      </c>
      <c r="N161" t="s">
        <v>775</v>
      </c>
      <c r="O161" t="s">
        <v>451</v>
      </c>
      <c r="P161" s="102">
        <v>630</v>
      </c>
      <c r="Q161" s="102"/>
      <c r="R161" t="s">
        <v>2829</v>
      </c>
      <c r="S161" s="102" t="s">
        <v>29</v>
      </c>
      <c r="T161" s="102" t="s">
        <v>2280</v>
      </c>
      <c r="U161" s="102" t="s">
        <v>3334</v>
      </c>
    </row>
    <row r="162" spans="1:21" x14ac:dyDescent="0.2">
      <c r="A162" s="102">
        <v>1301</v>
      </c>
      <c r="B162" t="s">
        <v>598</v>
      </c>
      <c r="C162" t="s">
        <v>36</v>
      </c>
      <c r="D162" t="s">
        <v>36</v>
      </c>
      <c r="E162" s="102">
        <v>439</v>
      </c>
      <c r="F162" s="102"/>
      <c r="G162" t="s">
        <v>2285</v>
      </c>
      <c r="H162" s="102" t="s">
        <v>29</v>
      </c>
      <c r="I162" s="102" t="s">
        <v>2280</v>
      </c>
      <c r="J162" s="102" t="s">
        <v>2283</v>
      </c>
      <c r="L162" s="102">
        <v>20399</v>
      </c>
      <c r="M162" t="s">
        <v>3544</v>
      </c>
      <c r="N162" t="s">
        <v>3545</v>
      </c>
      <c r="P162" s="102">
        <v>10143</v>
      </c>
      <c r="Q162" s="102"/>
      <c r="R162" t="s">
        <v>2526</v>
      </c>
      <c r="S162" s="102" t="s">
        <v>29</v>
      </c>
      <c r="T162" s="102" t="s">
        <v>2280</v>
      </c>
      <c r="U162" s="102" t="s">
        <v>3334</v>
      </c>
    </row>
    <row r="163" spans="1:21" x14ac:dyDescent="0.2">
      <c r="A163" s="102">
        <v>1409</v>
      </c>
      <c r="B163" t="s">
        <v>405</v>
      </c>
      <c r="C163" t="s">
        <v>36</v>
      </c>
      <c r="D163" t="s">
        <v>36</v>
      </c>
      <c r="E163" s="102">
        <v>439</v>
      </c>
      <c r="F163" s="102"/>
      <c r="G163" t="s">
        <v>2285</v>
      </c>
      <c r="H163" s="102" t="s">
        <v>29</v>
      </c>
      <c r="I163" s="102" t="s">
        <v>2280</v>
      </c>
      <c r="J163" s="102" t="s">
        <v>2283</v>
      </c>
      <c r="L163" s="102">
        <v>25485</v>
      </c>
      <c r="M163" t="s">
        <v>155</v>
      </c>
      <c r="N163" t="s">
        <v>3546</v>
      </c>
      <c r="O163" t="s">
        <v>331</v>
      </c>
      <c r="P163" s="102">
        <v>10170</v>
      </c>
      <c r="Q163" s="102"/>
      <c r="R163" t="s">
        <v>1881</v>
      </c>
      <c r="S163" s="102" t="s">
        <v>29</v>
      </c>
      <c r="T163" s="102" t="s">
        <v>2280</v>
      </c>
      <c r="U163" s="102" t="s">
        <v>3334</v>
      </c>
    </row>
    <row r="164" spans="1:21" x14ac:dyDescent="0.2">
      <c r="A164" s="102">
        <v>28348</v>
      </c>
      <c r="B164" t="s">
        <v>205</v>
      </c>
      <c r="C164" t="s">
        <v>2403</v>
      </c>
      <c r="D164" t="s">
        <v>2404</v>
      </c>
      <c r="E164" s="102">
        <v>673</v>
      </c>
      <c r="F164" s="102"/>
      <c r="G164" t="s">
        <v>413</v>
      </c>
      <c r="H164" s="102" t="s">
        <v>29</v>
      </c>
      <c r="I164" s="102" t="s">
        <v>2280</v>
      </c>
      <c r="J164" s="102" t="s">
        <v>2283</v>
      </c>
      <c r="L164" s="102">
        <v>8905</v>
      </c>
      <c r="M164" t="s">
        <v>3547</v>
      </c>
      <c r="N164" t="s">
        <v>3548</v>
      </c>
      <c r="O164" t="s">
        <v>3549</v>
      </c>
      <c r="P164" s="102">
        <v>556</v>
      </c>
      <c r="Q164" s="102"/>
      <c r="R164" t="s">
        <v>3536</v>
      </c>
      <c r="S164" s="102" t="s">
        <v>29</v>
      </c>
      <c r="T164" s="102" t="s">
        <v>2280</v>
      </c>
      <c r="U164" s="102" t="s">
        <v>3334</v>
      </c>
    </row>
    <row r="165" spans="1:21" x14ac:dyDescent="0.2">
      <c r="A165" s="102">
        <v>8978</v>
      </c>
      <c r="B165" t="s">
        <v>2613</v>
      </c>
      <c r="C165" t="s">
        <v>979</v>
      </c>
      <c r="D165" t="s">
        <v>71</v>
      </c>
      <c r="E165" s="102">
        <v>10162</v>
      </c>
      <c r="F165" s="102"/>
      <c r="G165" t="s">
        <v>2614</v>
      </c>
      <c r="H165" s="102" t="s">
        <v>29</v>
      </c>
      <c r="I165" s="102" t="s">
        <v>2280</v>
      </c>
      <c r="J165" s="102" t="s">
        <v>2283</v>
      </c>
      <c r="L165" s="102">
        <v>16957</v>
      </c>
      <c r="M165" t="s">
        <v>3550</v>
      </c>
      <c r="N165" t="s">
        <v>456</v>
      </c>
      <c r="O165" t="s">
        <v>357</v>
      </c>
      <c r="P165" s="102">
        <v>10314</v>
      </c>
      <c r="Q165" s="102"/>
      <c r="R165" t="s">
        <v>2601</v>
      </c>
      <c r="S165" s="102" t="s">
        <v>29</v>
      </c>
      <c r="T165" s="102" t="s">
        <v>2280</v>
      </c>
      <c r="U165" s="102" t="s">
        <v>3334</v>
      </c>
    </row>
    <row r="166" spans="1:21" x14ac:dyDescent="0.2">
      <c r="A166" s="102">
        <v>10668</v>
      </c>
      <c r="B166" t="s">
        <v>2086</v>
      </c>
      <c r="C166" t="s">
        <v>169</v>
      </c>
      <c r="D166" t="s">
        <v>1311</v>
      </c>
      <c r="E166" s="102">
        <v>441</v>
      </c>
      <c r="F166" s="102"/>
      <c r="G166" t="s">
        <v>2504</v>
      </c>
      <c r="H166" s="102" t="s">
        <v>29</v>
      </c>
      <c r="I166" s="102" t="s">
        <v>2280</v>
      </c>
      <c r="J166" s="102" t="s">
        <v>2283</v>
      </c>
      <c r="L166" s="102">
        <v>29438</v>
      </c>
      <c r="M166" t="s">
        <v>83</v>
      </c>
      <c r="N166" t="s">
        <v>3551</v>
      </c>
      <c r="O166" t="s">
        <v>3552</v>
      </c>
      <c r="P166" s="102">
        <v>195</v>
      </c>
      <c r="Q166" s="102"/>
      <c r="R166" t="s">
        <v>2585</v>
      </c>
      <c r="S166" s="102" t="s">
        <v>29</v>
      </c>
      <c r="T166" s="102" t="s">
        <v>2280</v>
      </c>
      <c r="U166" s="102" t="s">
        <v>3334</v>
      </c>
    </row>
    <row r="167" spans="1:21" x14ac:dyDescent="0.2">
      <c r="A167" s="102">
        <v>4867</v>
      </c>
      <c r="B167" t="s">
        <v>40</v>
      </c>
      <c r="C167" t="s">
        <v>44</v>
      </c>
      <c r="D167" t="s">
        <v>534</v>
      </c>
      <c r="E167" s="102">
        <v>114</v>
      </c>
      <c r="F167" s="102"/>
      <c r="G167" t="s">
        <v>2327</v>
      </c>
      <c r="H167" s="102" t="s">
        <v>29</v>
      </c>
      <c r="I167" s="102" t="s">
        <v>2280</v>
      </c>
      <c r="J167" s="102" t="s">
        <v>2283</v>
      </c>
      <c r="L167" s="102">
        <v>26157</v>
      </c>
      <c r="M167" t="s">
        <v>3553</v>
      </c>
      <c r="N167" t="s">
        <v>3554</v>
      </c>
      <c r="P167" s="102">
        <v>10142</v>
      </c>
      <c r="Q167" s="102"/>
      <c r="R167" t="s">
        <v>3555</v>
      </c>
      <c r="S167" s="102" t="s">
        <v>29</v>
      </c>
      <c r="T167" s="102" t="s">
        <v>2280</v>
      </c>
      <c r="U167" s="102" t="s">
        <v>3334</v>
      </c>
    </row>
    <row r="168" spans="1:21" x14ac:dyDescent="0.2">
      <c r="A168" s="102">
        <v>1304</v>
      </c>
      <c r="B168" t="s">
        <v>37</v>
      </c>
      <c r="C168" t="s">
        <v>44</v>
      </c>
      <c r="D168" t="s">
        <v>323</v>
      </c>
      <c r="E168" s="102">
        <v>650</v>
      </c>
      <c r="F168" s="102"/>
      <c r="G168" t="s">
        <v>2571</v>
      </c>
      <c r="H168" s="102" t="s">
        <v>29</v>
      </c>
      <c r="I168" s="102" t="s">
        <v>2280</v>
      </c>
      <c r="J168" s="102" t="s">
        <v>2283</v>
      </c>
      <c r="L168" s="102">
        <v>24521</v>
      </c>
      <c r="M168" t="s">
        <v>3556</v>
      </c>
      <c r="N168" t="s">
        <v>3557</v>
      </c>
      <c r="O168" t="s">
        <v>256</v>
      </c>
      <c r="P168" s="102">
        <v>10419</v>
      </c>
      <c r="Q168" s="102"/>
      <c r="R168" t="s">
        <v>2900</v>
      </c>
      <c r="S168" s="102" t="s">
        <v>29</v>
      </c>
      <c r="T168" s="102" t="s">
        <v>2280</v>
      </c>
      <c r="U168" s="102" t="s">
        <v>3334</v>
      </c>
    </row>
    <row r="169" spans="1:21" x14ac:dyDescent="0.2">
      <c r="A169" s="102">
        <v>4501</v>
      </c>
      <c r="B169" t="s">
        <v>182</v>
      </c>
      <c r="C169" t="s">
        <v>44</v>
      </c>
      <c r="D169" t="s">
        <v>1163</v>
      </c>
      <c r="E169" s="102">
        <v>114</v>
      </c>
      <c r="F169" s="102"/>
      <c r="G169" t="s">
        <v>2327</v>
      </c>
      <c r="H169" s="102" t="s">
        <v>29</v>
      </c>
      <c r="I169" s="102" t="s">
        <v>2280</v>
      </c>
      <c r="J169" s="102" t="s">
        <v>2283</v>
      </c>
      <c r="L169" s="102">
        <v>28159</v>
      </c>
      <c r="M169" t="s">
        <v>3558</v>
      </c>
      <c r="N169" t="s">
        <v>3559</v>
      </c>
      <c r="P169" s="102">
        <v>251</v>
      </c>
      <c r="Q169" s="102"/>
      <c r="R169" t="s">
        <v>2547</v>
      </c>
      <c r="S169" s="102" t="s">
        <v>29</v>
      </c>
      <c r="T169" s="102" t="s">
        <v>2280</v>
      </c>
      <c r="U169" s="102" t="s">
        <v>3334</v>
      </c>
    </row>
    <row r="170" spans="1:21" x14ac:dyDescent="0.2">
      <c r="A170" s="102">
        <v>18484</v>
      </c>
      <c r="B170" t="s">
        <v>166</v>
      </c>
      <c r="C170" t="s">
        <v>279</v>
      </c>
      <c r="D170" t="s">
        <v>372</v>
      </c>
      <c r="E170" s="102">
        <v>439</v>
      </c>
      <c r="F170" s="102"/>
      <c r="G170" t="s">
        <v>2285</v>
      </c>
      <c r="H170" s="102" t="s">
        <v>29</v>
      </c>
      <c r="I170" s="102" t="s">
        <v>2280</v>
      </c>
      <c r="J170" s="102" t="s">
        <v>2283</v>
      </c>
      <c r="L170" s="102">
        <v>25472</v>
      </c>
      <c r="M170" t="s">
        <v>153</v>
      </c>
      <c r="N170" t="s">
        <v>2149</v>
      </c>
      <c r="O170" t="s">
        <v>100</v>
      </c>
      <c r="P170" s="102">
        <v>10316</v>
      </c>
      <c r="Q170" s="102"/>
      <c r="R170" t="s">
        <v>3560</v>
      </c>
      <c r="S170" s="102" t="s">
        <v>29</v>
      </c>
      <c r="T170" s="102" t="s">
        <v>2280</v>
      </c>
      <c r="U170" s="102" t="s">
        <v>3334</v>
      </c>
    </row>
    <row r="171" spans="1:21" x14ac:dyDescent="0.2">
      <c r="A171" s="102">
        <v>7178</v>
      </c>
      <c r="B171" t="s">
        <v>244</v>
      </c>
      <c r="C171" t="s">
        <v>2076</v>
      </c>
      <c r="D171" t="s">
        <v>870</v>
      </c>
      <c r="E171" s="102">
        <v>309</v>
      </c>
      <c r="F171" s="102"/>
      <c r="G171" t="s">
        <v>2367</v>
      </c>
      <c r="H171" s="102" t="s">
        <v>29</v>
      </c>
      <c r="I171" s="102" t="s">
        <v>2280</v>
      </c>
      <c r="J171" s="102" t="s">
        <v>2283</v>
      </c>
      <c r="L171" s="102">
        <v>25842</v>
      </c>
      <c r="M171" t="s">
        <v>244</v>
      </c>
      <c r="N171" t="s">
        <v>96</v>
      </c>
      <c r="O171" t="s">
        <v>3561</v>
      </c>
      <c r="P171" s="102">
        <v>10036</v>
      </c>
      <c r="Q171" s="102"/>
      <c r="R171" t="s">
        <v>2835</v>
      </c>
      <c r="S171" s="102" t="s">
        <v>29</v>
      </c>
      <c r="T171" s="102" t="s">
        <v>2280</v>
      </c>
      <c r="U171" s="102" t="s">
        <v>3334</v>
      </c>
    </row>
    <row r="172" spans="1:21" x14ac:dyDescent="0.2">
      <c r="A172" s="102">
        <v>18251</v>
      </c>
      <c r="B172" t="s">
        <v>2109</v>
      </c>
      <c r="C172" t="s">
        <v>217</v>
      </c>
      <c r="D172" t="s">
        <v>2110</v>
      </c>
      <c r="E172" s="102">
        <v>600</v>
      </c>
      <c r="F172" s="102"/>
      <c r="G172" t="s">
        <v>2340</v>
      </c>
      <c r="H172" s="102" t="s">
        <v>29</v>
      </c>
      <c r="I172" s="102" t="s">
        <v>2280</v>
      </c>
      <c r="J172" s="102" t="s">
        <v>2283</v>
      </c>
      <c r="L172" s="102">
        <v>25179</v>
      </c>
      <c r="M172" t="s">
        <v>3562</v>
      </c>
      <c r="N172" t="s">
        <v>431</v>
      </c>
      <c r="O172" t="s">
        <v>3563</v>
      </c>
      <c r="P172" s="102">
        <v>520</v>
      </c>
      <c r="Q172" s="102"/>
      <c r="R172" t="s">
        <v>3564</v>
      </c>
      <c r="S172" s="102" t="s">
        <v>29</v>
      </c>
      <c r="T172" s="102" t="s">
        <v>2280</v>
      </c>
      <c r="U172" s="102" t="s">
        <v>3334</v>
      </c>
    </row>
    <row r="173" spans="1:21" x14ac:dyDescent="0.2">
      <c r="A173" s="102">
        <v>1561</v>
      </c>
      <c r="B173" t="s">
        <v>26</v>
      </c>
      <c r="C173" t="s">
        <v>43</v>
      </c>
      <c r="D173" t="s">
        <v>2615</v>
      </c>
      <c r="E173" s="102">
        <v>310</v>
      </c>
      <c r="F173" s="102"/>
      <c r="G173" t="s">
        <v>2391</v>
      </c>
      <c r="H173" s="102" t="s">
        <v>29</v>
      </c>
      <c r="I173" s="102" t="s">
        <v>2280</v>
      </c>
      <c r="J173" s="102" t="s">
        <v>2283</v>
      </c>
      <c r="L173" s="102">
        <v>4100</v>
      </c>
      <c r="M173" t="s">
        <v>30</v>
      </c>
      <c r="N173" t="s">
        <v>3565</v>
      </c>
      <c r="O173" t="s">
        <v>498</v>
      </c>
      <c r="P173" s="102">
        <v>433</v>
      </c>
      <c r="Q173" s="102"/>
      <c r="R173" t="s">
        <v>3566</v>
      </c>
      <c r="S173" s="102" t="s">
        <v>29</v>
      </c>
      <c r="T173" s="102" t="s">
        <v>2280</v>
      </c>
      <c r="U173" s="102" t="s">
        <v>3334</v>
      </c>
    </row>
    <row r="174" spans="1:21" x14ac:dyDescent="0.2">
      <c r="A174" s="102">
        <v>9608</v>
      </c>
      <c r="B174" t="s">
        <v>37</v>
      </c>
      <c r="C174" t="s">
        <v>4</v>
      </c>
      <c r="D174" t="s">
        <v>36</v>
      </c>
      <c r="E174" s="102">
        <v>147</v>
      </c>
      <c r="F174" s="102"/>
      <c r="G174" t="s">
        <v>2360</v>
      </c>
      <c r="H174" s="102" t="s">
        <v>29</v>
      </c>
      <c r="I174" s="102" t="s">
        <v>2280</v>
      </c>
      <c r="J174" s="102" t="s">
        <v>2283</v>
      </c>
      <c r="L174" s="102">
        <v>20504</v>
      </c>
      <c r="M174" t="s">
        <v>166</v>
      </c>
      <c r="N174" t="s">
        <v>310</v>
      </c>
      <c r="O174" t="s">
        <v>3567</v>
      </c>
      <c r="P174" s="102">
        <v>556</v>
      </c>
      <c r="Q174" s="102"/>
      <c r="R174" t="s">
        <v>3536</v>
      </c>
      <c r="S174" s="102" t="s">
        <v>29</v>
      </c>
      <c r="T174" s="102" t="s">
        <v>2280</v>
      </c>
      <c r="U174" s="102" t="s">
        <v>3334</v>
      </c>
    </row>
    <row r="175" spans="1:21" x14ac:dyDescent="0.2">
      <c r="A175" s="102">
        <v>17439</v>
      </c>
      <c r="B175" t="s">
        <v>1696</v>
      </c>
      <c r="C175" t="s">
        <v>658</v>
      </c>
      <c r="D175" t="s">
        <v>545</v>
      </c>
      <c r="E175" s="102">
        <v>439</v>
      </c>
      <c r="F175" s="102"/>
      <c r="G175" t="s">
        <v>2285</v>
      </c>
      <c r="H175" s="102" t="s">
        <v>29</v>
      </c>
      <c r="I175" s="102" t="s">
        <v>2280</v>
      </c>
      <c r="J175" s="102" t="s">
        <v>2283</v>
      </c>
      <c r="L175" s="102">
        <v>1374</v>
      </c>
      <c r="M175" t="s">
        <v>30</v>
      </c>
      <c r="N175" t="s">
        <v>474</v>
      </c>
      <c r="O175" t="s">
        <v>3568</v>
      </c>
      <c r="P175" s="102">
        <v>130</v>
      </c>
      <c r="Q175" s="102"/>
      <c r="R175" t="s">
        <v>3569</v>
      </c>
      <c r="S175" s="102" t="s">
        <v>29</v>
      </c>
      <c r="T175" s="102" t="s">
        <v>2280</v>
      </c>
      <c r="U175" s="102" t="s">
        <v>3334</v>
      </c>
    </row>
    <row r="176" spans="1:21" x14ac:dyDescent="0.2">
      <c r="A176" s="102">
        <v>19452</v>
      </c>
      <c r="B176" t="s">
        <v>62</v>
      </c>
      <c r="C176" t="s">
        <v>1101</v>
      </c>
      <c r="D176" t="s">
        <v>113</v>
      </c>
      <c r="E176" s="102">
        <v>78</v>
      </c>
      <c r="F176" s="102"/>
      <c r="G176" t="s">
        <v>2325</v>
      </c>
      <c r="H176" s="102" t="s">
        <v>29</v>
      </c>
      <c r="I176" s="102" t="s">
        <v>2280</v>
      </c>
      <c r="J176" s="102" t="s">
        <v>2283</v>
      </c>
      <c r="L176" s="102">
        <v>20385</v>
      </c>
      <c r="M176" t="s">
        <v>123</v>
      </c>
      <c r="N176" t="s">
        <v>3570</v>
      </c>
      <c r="O176" t="s">
        <v>3571</v>
      </c>
      <c r="P176" s="102">
        <v>246</v>
      </c>
      <c r="Q176" s="102"/>
      <c r="R176" t="s">
        <v>3540</v>
      </c>
      <c r="S176" s="102" t="s">
        <v>29</v>
      </c>
      <c r="T176" s="102" t="s">
        <v>2280</v>
      </c>
      <c r="U176" s="102" t="s">
        <v>3334</v>
      </c>
    </row>
    <row r="177" spans="1:21" x14ac:dyDescent="0.2">
      <c r="A177" s="102">
        <v>9604</v>
      </c>
      <c r="B177" t="s">
        <v>166</v>
      </c>
      <c r="C177" t="s">
        <v>544</v>
      </c>
      <c r="D177" t="s">
        <v>310</v>
      </c>
      <c r="E177" s="102">
        <v>266</v>
      </c>
      <c r="F177" s="102"/>
      <c r="G177" t="s">
        <v>2365</v>
      </c>
      <c r="H177" s="102" t="s">
        <v>29</v>
      </c>
      <c r="I177" s="102" t="s">
        <v>2280</v>
      </c>
      <c r="J177" s="102" t="s">
        <v>2283</v>
      </c>
      <c r="L177" s="102">
        <v>25936</v>
      </c>
      <c r="M177" t="s">
        <v>28</v>
      </c>
      <c r="N177" t="s">
        <v>3572</v>
      </c>
      <c r="O177" t="s">
        <v>133</v>
      </c>
      <c r="P177" s="102">
        <v>299</v>
      </c>
      <c r="Q177" s="102"/>
      <c r="R177" t="s">
        <v>2487</v>
      </c>
      <c r="S177" s="102" t="s">
        <v>29</v>
      </c>
      <c r="T177" s="102" t="s">
        <v>2280</v>
      </c>
      <c r="U177" s="102" t="s">
        <v>3334</v>
      </c>
    </row>
    <row r="178" spans="1:21" x14ac:dyDescent="0.2">
      <c r="A178" s="102">
        <v>22089</v>
      </c>
      <c r="B178" t="s">
        <v>332</v>
      </c>
      <c r="C178" t="s">
        <v>138</v>
      </c>
      <c r="D178" t="s">
        <v>44</v>
      </c>
      <c r="E178" s="102">
        <v>78</v>
      </c>
      <c r="F178" s="102"/>
      <c r="G178" t="s">
        <v>2325</v>
      </c>
      <c r="H178" s="102" t="s">
        <v>29</v>
      </c>
      <c r="I178" s="102" t="s">
        <v>2280</v>
      </c>
      <c r="J178" s="102" t="s">
        <v>2283</v>
      </c>
      <c r="L178" s="102">
        <v>25956</v>
      </c>
      <c r="M178" t="s">
        <v>40</v>
      </c>
      <c r="N178" t="s">
        <v>390</v>
      </c>
      <c r="O178" t="s">
        <v>3573</v>
      </c>
      <c r="P178" s="102">
        <v>585</v>
      </c>
      <c r="Q178" s="102"/>
      <c r="R178" t="s">
        <v>3574</v>
      </c>
      <c r="S178" s="102" t="s">
        <v>29</v>
      </c>
      <c r="T178" s="102" t="s">
        <v>2280</v>
      </c>
      <c r="U178" s="102" t="s">
        <v>3334</v>
      </c>
    </row>
    <row r="179" spans="1:21" x14ac:dyDescent="0.2">
      <c r="A179" s="102">
        <v>22523</v>
      </c>
      <c r="B179" t="s">
        <v>124</v>
      </c>
      <c r="C179" t="s">
        <v>138</v>
      </c>
      <c r="D179" t="s">
        <v>1108</v>
      </c>
      <c r="E179" s="102">
        <v>673</v>
      </c>
      <c r="F179" s="102"/>
      <c r="G179" t="s">
        <v>413</v>
      </c>
      <c r="H179" s="102" t="s">
        <v>29</v>
      </c>
      <c r="I179" s="102" t="s">
        <v>2280</v>
      </c>
      <c r="J179" s="102" t="s">
        <v>2283</v>
      </c>
      <c r="L179" s="102">
        <v>24520</v>
      </c>
      <c r="M179" t="s">
        <v>550</v>
      </c>
      <c r="N179" t="s">
        <v>3575</v>
      </c>
      <c r="O179" t="s">
        <v>54</v>
      </c>
      <c r="P179" s="102">
        <v>10419</v>
      </c>
      <c r="Q179" s="102"/>
      <c r="R179" t="s">
        <v>2900</v>
      </c>
      <c r="S179" s="102" t="s">
        <v>29</v>
      </c>
      <c r="T179" s="102" t="s">
        <v>2280</v>
      </c>
      <c r="U179" s="102" t="s">
        <v>3334</v>
      </c>
    </row>
    <row r="180" spans="1:21" x14ac:dyDescent="0.2">
      <c r="A180" s="102">
        <v>22736</v>
      </c>
      <c r="B180" t="s">
        <v>37</v>
      </c>
      <c r="C180" t="s">
        <v>793</v>
      </c>
      <c r="D180" t="s">
        <v>3576</v>
      </c>
      <c r="E180" s="102">
        <v>353</v>
      </c>
      <c r="F180" s="102"/>
      <c r="G180" t="s">
        <v>2590</v>
      </c>
      <c r="H180" s="102" t="s">
        <v>29</v>
      </c>
      <c r="I180" s="102" t="s">
        <v>2280</v>
      </c>
      <c r="J180" s="102" t="s">
        <v>2283</v>
      </c>
      <c r="L180" s="102">
        <v>24575</v>
      </c>
      <c r="M180" t="s">
        <v>340</v>
      </c>
      <c r="N180" t="s">
        <v>73</v>
      </c>
      <c r="O180" t="s">
        <v>36</v>
      </c>
      <c r="P180" s="102">
        <v>261</v>
      </c>
      <c r="Q180" s="102"/>
      <c r="R180" t="s">
        <v>2312</v>
      </c>
      <c r="S180" s="102" t="s">
        <v>29</v>
      </c>
      <c r="T180" s="102" t="s">
        <v>2280</v>
      </c>
      <c r="U180" s="102" t="s">
        <v>3334</v>
      </c>
    </row>
    <row r="181" spans="1:21" x14ac:dyDescent="0.2">
      <c r="A181" s="102">
        <v>15990</v>
      </c>
      <c r="B181" t="s">
        <v>139</v>
      </c>
      <c r="C181" t="s">
        <v>1333</v>
      </c>
      <c r="D181" t="s">
        <v>503</v>
      </c>
      <c r="E181" s="102">
        <v>600</v>
      </c>
      <c r="F181" s="102"/>
      <c r="G181" t="s">
        <v>2340</v>
      </c>
      <c r="H181" s="102" t="s">
        <v>29</v>
      </c>
      <c r="I181" s="102" t="s">
        <v>2280</v>
      </c>
      <c r="J181" s="102" t="s">
        <v>2283</v>
      </c>
      <c r="L181" s="102">
        <v>1765</v>
      </c>
      <c r="M181" t="s">
        <v>55</v>
      </c>
      <c r="N181" t="s">
        <v>3577</v>
      </c>
      <c r="O181" t="s">
        <v>69</v>
      </c>
      <c r="P181" s="102">
        <v>293</v>
      </c>
      <c r="Q181" s="102"/>
      <c r="R181" t="s">
        <v>2329</v>
      </c>
      <c r="S181" s="102" t="s">
        <v>29</v>
      </c>
      <c r="T181" s="102" t="s">
        <v>2280</v>
      </c>
      <c r="U181" s="102" t="s">
        <v>3334</v>
      </c>
    </row>
    <row r="182" spans="1:21" x14ac:dyDescent="0.2">
      <c r="A182" s="102">
        <v>6190</v>
      </c>
      <c r="B182" t="s">
        <v>903</v>
      </c>
      <c r="C182" t="s">
        <v>730</v>
      </c>
      <c r="D182" t="s">
        <v>814</v>
      </c>
      <c r="E182" s="102">
        <v>441</v>
      </c>
      <c r="F182" s="102"/>
      <c r="G182" t="s">
        <v>2504</v>
      </c>
      <c r="H182" s="102" t="s">
        <v>29</v>
      </c>
      <c r="I182" s="102" t="s">
        <v>2280</v>
      </c>
      <c r="J182" s="102" t="s">
        <v>2283</v>
      </c>
      <c r="L182" s="102">
        <v>20348</v>
      </c>
      <c r="M182" t="s">
        <v>3578</v>
      </c>
      <c r="N182" t="s">
        <v>3579</v>
      </c>
      <c r="P182" s="102">
        <v>246</v>
      </c>
      <c r="Q182" s="102"/>
      <c r="R182" t="s">
        <v>3540</v>
      </c>
      <c r="S182" s="102" t="s">
        <v>29</v>
      </c>
      <c r="T182" s="102" t="s">
        <v>2280</v>
      </c>
      <c r="U182" s="102" t="s">
        <v>3334</v>
      </c>
    </row>
    <row r="183" spans="1:21" x14ac:dyDescent="0.2">
      <c r="A183" s="102">
        <v>18768</v>
      </c>
      <c r="B183" t="s">
        <v>153</v>
      </c>
      <c r="C183" t="s">
        <v>297</v>
      </c>
      <c r="D183" t="s">
        <v>2174</v>
      </c>
      <c r="E183" s="102">
        <v>353</v>
      </c>
      <c r="F183" s="102"/>
      <c r="G183" t="s">
        <v>2590</v>
      </c>
      <c r="H183" s="102" t="s">
        <v>29</v>
      </c>
      <c r="I183" s="102" t="s">
        <v>2280</v>
      </c>
      <c r="J183" s="102" t="s">
        <v>2283</v>
      </c>
      <c r="L183" s="102">
        <v>17575</v>
      </c>
      <c r="M183" t="s">
        <v>3580</v>
      </c>
      <c r="N183" t="s">
        <v>364</v>
      </c>
      <c r="O183" t="s">
        <v>3581</v>
      </c>
      <c r="P183" s="102">
        <v>630</v>
      </c>
      <c r="Q183" s="102"/>
      <c r="R183" t="s">
        <v>2829</v>
      </c>
      <c r="S183" s="102" t="s">
        <v>29</v>
      </c>
      <c r="T183" s="102" t="s">
        <v>2280</v>
      </c>
      <c r="U183" s="102" t="s">
        <v>3334</v>
      </c>
    </row>
    <row r="184" spans="1:21" x14ac:dyDescent="0.2">
      <c r="A184" s="102">
        <v>4561</v>
      </c>
      <c r="B184" t="s">
        <v>123</v>
      </c>
      <c r="C184" t="s">
        <v>161</v>
      </c>
      <c r="D184" t="s">
        <v>35</v>
      </c>
      <c r="E184" s="102">
        <v>536</v>
      </c>
      <c r="F184" s="102"/>
      <c r="G184" t="s">
        <v>2628</v>
      </c>
      <c r="H184" s="102" t="s">
        <v>29</v>
      </c>
      <c r="I184" s="102" t="s">
        <v>2280</v>
      </c>
      <c r="J184" s="102" t="s">
        <v>2283</v>
      </c>
      <c r="L184" s="102">
        <v>22011</v>
      </c>
      <c r="M184" t="s">
        <v>3582</v>
      </c>
      <c r="N184" t="s">
        <v>3583</v>
      </c>
      <c r="P184" s="102">
        <v>10292</v>
      </c>
      <c r="Q184" s="102"/>
      <c r="R184" t="s">
        <v>2790</v>
      </c>
      <c r="S184" s="102" t="s">
        <v>29</v>
      </c>
      <c r="T184" s="102" t="s">
        <v>2280</v>
      </c>
      <c r="U184" s="102" t="s">
        <v>3334</v>
      </c>
    </row>
    <row r="185" spans="1:21" x14ac:dyDescent="0.2">
      <c r="A185" s="102">
        <v>19608</v>
      </c>
      <c r="B185" t="s">
        <v>241</v>
      </c>
      <c r="C185" t="s">
        <v>36</v>
      </c>
      <c r="D185" t="s">
        <v>316</v>
      </c>
      <c r="E185" s="102">
        <v>715</v>
      </c>
      <c r="F185" s="102"/>
      <c r="G185" t="s">
        <v>2688</v>
      </c>
      <c r="H185" s="102" t="s">
        <v>29</v>
      </c>
      <c r="I185" s="102" t="s">
        <v>2280</v>
      </c>
      <c r="J185" s="102" t="s">
        <v>2283</v>
      </c>
      <c r="L185" s="102">
        <v>27716</v>
      </c>
      <c r="M185" t="s">
        <v>3584</v>
      </c>
      <c r="N185" t="s">
        <v>3585</v>
      </c>
      <c r="O185" t="s">
        <v>0</v>
      </c>
      <c r="P185" s="102">
        <v>291</v>
      </c>
      <c r="Q185" s="102"/>
      <c r="R185" t="s">
        <v>2580</v>
      </c>
      <c r="S185" s="102" t="s">
        <v>29</v>
      </c>
      <c r="T185" s="102" t="s">
        <v>2280</v>
      </c>
      <c r="U185" s="102" t="s">
        <v>3334</v>
      </c>
    </row>
    <row r="186" spans="1:21" x14ac:dyDescent="0.2">
      <c r="A186" s="102">
        <v>10136</v>
      </c>
      <c r="B186" t="s">
        <v>340</v>
      </c>
      <c r="C186" t="s">
        <v>35</v>
      </c>
      <c r="D186" t="s">
        <v>35</v>
      </c>
      <c r="E186" s="102">
        <v>724</v>
      </c>
      <c r="F186" s="102"/>
      <c r="G186" t="s">
        <v>2717</v>
      </c>
      <c r="H186" s="102" t="s">
        <v>29</v>
      </c>
      <c r="I186" s="102" t="s">
        <v>2280</v>
      </c>
      <c r="J186" s="102" t="s">
        <v>2283</v>
      </c>
      <c r="L186" s="102">
        <v>1334</v>
      </c>
      <c r="M186" t="s">
        <v>121</v>
      </c>
      <c r="N186" t="s">
        <v>3586</v>
      </c>
      <c r="O186" t="s">
        <v>3587</v>
      </c>
      <c r="P186" s="102">
        <v>128</v>
      </c>
      <c r="Q186" s="102"/>
      <c r="R186" t="s">
        <v>2363</v>
      </c>
      <c r="S186" s="102" t="s">
        <v>29</v>
      </c>
      <c r="T186" s="102" t="s">
        <v>2280</v>
      </c>
      <c r="U186" s="102" t="s">
        <v>3334</v>
      </c>
    </row>
    <row r="187" spans="1:21" x14ac:dyDescent="0.2">
      <c r="A187" s="102">
        <v>10138</v>
      </c>
      <c r="B187" t="s">
        <v>598</v>
      </c>
      <c r="C187" t="s">
        <v>164</v>
      </c>
      <c r="D187" t="s">
        <v>438</v>
      </c>
      <c r="E187" s="102">
        <v>724</v>
      </c>
      <c r="F187" s="102"/>
      <c r="G187" t="s">
        <v>2717</v>
      </c>
      <c r="H187" s="102" t="s">
        <v>29</v>
      </c>
      <c r="I187" s="102" t="s">
        <v>2280</v>
      </c>
      <c r="J187" s="102" t="s">
        <v>2283</v>
      </c>
      <c r="L187" s="102">
        <v>27166</v>
      </c>
      <c r="M187" t="s">
        <v>2104</v>
      </c>
      <c r="N187" t="s">
        <v>3588</v>
      </c>
      <c r="O187" t="s">
        <v>3589</v>
      </c>
      <c r="P187" s="102">
        <v>10176</v>
      </c>
      <c r="Q187" s="102"/>
      <c r="R187" t="s">
        <v>684</v>
      </c>
      <c r="S187" s="102" t="s">
        <v>29</v>
      </c>
      <c r="T187" s="102" t="s">
        <v>2280</v>
      </c>
      <c r="U187" s="102" t="s">
        <v>3334</v>
      </c>
    </row>
    <row r="188" spans="1:21" x14ac:dyDescent="0.2">
      <c r="A188" s="102">
        <v>32123</v>
      </c>
      <c r="B188" t="s">
        <v>486</v>
      </c>
      <c r="C188" t="s">
        <v>53</v>
      </c>
      <c r="D188" t="s">
        <v>2149</v>
      </c>
      <c r="E188" s="102">
        <v>214</v>
      </c>
      <c r="F188" s="102"/>
      <c r="G188" t="s">
        <v>2671</v>
      </c>
      <c r="H188" s="102" t="s">
        <v>29</v>
      </c>
      <c r="I188" s="102" t="s">
        <v>2280</v>
      </c>
      <c r="J188" s="102" t="s">
        <v>2283</v>
      </c>
      <c r="L188" s="102">
        <v>27829</v>
      </c>
      <c r="M188" t="s">
        <v>163</v>
      </c>
      <c r="N188" t="s">
        <v>36</v>
      </c>
      <c r="O188" t="s">
        <v>35</v>
      </c>
      <c r="P188" s="102">
        <v>10419</v>
      </c>
      <c r="Q188" s="102"/>
      <c r="R188" t="s">
        <v>2900</v>
      </c>
      <c r="S188" s="102" t="s">
        <v>29</v>
      </c>
      <c r="T188" s="102" t="s">
        <v>2280</v>
      </c>
      <c r="U188" s="102" t="s">
        <v>3334</v>
      </c>
    </row>
    <row r="189" spans="1:21" x14ac:dyDescent="0.2">
      <c r="A189" s="102">
        <v>10082</v>
      </c>
      <c r="B189" t="s">
        <v>37</v>
      </c>
      <c r="C189" t="s">
        <v>57</v>
      </c>
      <c r="D189" t="s">
        <v>499</v>
      </c>
      <c r="E189" s="102">
        <v>317</v>
      </c>
      <c r="F189" s="102"/>
      <c r="G189" t="s">
        <v>3590</v>
      </c>
      <c r="H189" s="102" t="s">
        <v>29</v>
      </c>
      <c r="I189" s="102" t="s">
        <v>2280</v>
      </c>
      <c r="J189" s="102" t="s">
        <v>2283</v>
      </c>
      <c r="L189" s="102">
        <v>25376</v>
      </c>
      <c r="M189" t="s">
        <v>153</v>
      </c>
      <c r="N189" t="s">
        <v>36</v>
      </c>
      <c r="O189" t="s">
        <v>27</v>
      </c>
      <c r="P189" s="102">
        <v>248</v>
      </c>
      <c r="Q189" s="102"/>
      <c r="R189" t="s">
        <v>2444</v>
      </c>
      <c r="S189" s="102" t="s">
        <v>29</v>
      </c>
      <c r="T189" s="102" t="s">
        <v>2280</v>
      </c>
      <c r="U189" s="102" t="s">
        <v>3334</v>
      </c>
    </row>
    <row r="190" spans="1:21" x14ac:dyDescent="0.2">
      <c r="A190" s="102">
        <v>10137</v>
      </c>
      <c r="B190" t="s">
        <v>199</v>
      </c>
      <c r="C190" t="s">
        <v>0</v>
      </c>
      <c r="D190" t="s">
        <v>379</v>
      </c>
      <c r="E190" s="102">
        <v>724</v>
      </c>
      <c r="F190" s="102"/>
      <c r="G190" t="s">
        <v>2717</v>
      </c>
      <c r="H190" s="102" t="s">
        <v>29</v>
      </c>
      <c r="I190" s="102" t="s">
        <v>2280</v>
      </c>
      <c r="J190" s="102" t="s">
        <v>2283</v>
      </c>
      <c r="L190" s="102">
        <v>25857</v>
      </c>
      <c r="M190" t="s">
        <v>166</v>
      </c>
      <c r="N190" t="s">
        <v>36</v>
      </c>
      <c r="O190" t="s">
        <v>566</v>
      </c>
      <c r="P190" s="102">
        <v>10256</v>
      </c>
      <c r="Q190" s="102"/>
      <c r="R190" t="s">
        <v>3591</v>
      </c>
      <c r="S190" s="102" t="s">
        <v>29</v>
      </c>
      <c r="T190" s="102" t="s">
        <v>2280</v>
      </c>
      <c r="U190" s="102" t="s">
        <v>3334</v>
      </c>
    </row>
    <row r="191" spans="1:21" x14ac:dyDescent="0.2">
      <c r="A191" s="102">
        <v>10083</v>
      </c>
      <c r="B191" t="s">
        <v>199</v>
      </c>
      <c r="C191" t="s">
        <v>0</v>
      </c>
      <c r="D191" t="s">
        <v>43</v>
      </c>
      <c r="E191" s="102">
        <v>214</v>
      </c>
      <c r="F191" s="102"/>
      <c r="G191" t="s">
        <v>2671</v>
      </c>
      <c r="H191" s="102" t="s">
        <v>29</v>
      </c>
      <c r="I191" s="102" t="s">
        <v>2280</v>
      </c>
      <c r="J191" s="102" t="s">
        <v>2283</v>
      </c>
      <c r="L191" s="102">
        <v>25196</v>
      </c>
      <c r="M191" t="s">
        <v>99</v>
      </c>
      <c r="N191" t="s">
        <v>944</v>
      </c>
      <c r="O191" t="s">
        <v>363</v>
      </c>
      <c r="P191" s="102">
        <v>706</v>
      </c>
      <c r="Q191" s="102"/>
      <c r="R191" t="s">
        <v>3592</v>
      </c>
      <c r="S191" s="102" t="s">
        <v>29</v>
      </c>
      <c r="T191" s="102" t="s">
        <v>2280</v>
      </c>
      <c r="U191" s="102" t="s">
        <v>3334</v>
      </c>
    </row>
    <row r="192" spans="1:21" x14ac:dyDescent="0.2">
      <c r="A192" s="102">
        <v>1343</v>
      </c>
      <c r="B192" t="s">
        <v>147</v>
      </c>
      <c r="C192" t="s">
        <v>43</v>
      </c>
      <c r="D192" t="s">
        <v>35</v>
      </c>
      <c r="E192" s="102">
        <v>536</v>
      </c>
      <c r="F192" s="102"/>
      <c r="G192" t="s">
        <v>2628</v>
      </c>
      <c r="H192" s="102" t="s">
        <v>29</v>
      </c>
      <c r="I192" s="102" t="s">
        <v>2280</v>
      </c>
      <c r="J192" s="102" t="s">
        <v>2283</v>
      </c>
      <c r="L192" s="102">
        <v>1538</v>
      </c>
      <c r="M192" t="s">
        <v>78</v>
      </c>
      <c r="N192" t="s">
        <v>129</v>
      </c>
      <c r="O192" t="s">
        <v>485</v>
      </c>
      <c r="P192" s="102">
        <v>261</v>
      </c>
      <c r="Q192" s="102"/>
      <c r="R192" t="s">
        <v>2312</v>
      </c>
      <c r="S192" s="102" t="s">
        <v>29</v>
      </c>
      <c r="T192" s="102" t="s">
        <v>2280</v>
      </c>
      <c r="U192" s="102" t="s">
        <v>3334</v>
      </c>
    </row>
    <row r="193" spans="1:21" x14ac:dyDescent="0.2">
      <c r="A193" s="102">
        <v>17838</v>
      </c>
      <c r="B193" t="s">
        <v>89</v>
      </c>
      <c r="C193" t="s">
        <v>43</v>
      </c>
      <c r="D193" t="s">
        <v>65</v>
      </c>
      <c r="E193" s="102">
        <v>724</v>
      </c>
      <c r="F193" s="102"/>
      <c r="G193" t="s">
        <v>2717</v>
      </c>
      <c r="H193" s="102" t="s">
        <v>29</v>
      </c>
      <c r="I193" s="102" t="s">
        <v>2280</v>
      </c>
      <c r="J193" s="102" t="s">
        <v>2283</v>
      </c>
      <c r="L193" s="102">
        <v>24933</v>
      </c>
      <c r="M193" t="s">
        <v>42</v>
      </c>
      <c r="N193" t="s">
        <v>3593</v>
      </c>
      <c r="O193" t="s">
        <v>3594</v>
      </c>
      <c r="P193" s="102">
        <v>10143</v>
      </c>
      <c r="Q193" s="102"/>
      <c r="R193" t="s">
        <v>2526</v>
      </c>
      <c r="S193" s="102" t="s">
        <v>29</v>
      </c>
      <c r="T193" s="102" t="s">
        <v>2280</v>
      </c>
      <c r="U193" s="102" t="s">
        <v>3334</v>
      </c>
    </row>
    <row r="194" spans="1:21" x14ac:dyDescent="0.2">
      <c r="A194" s="102">
        <v>17856</v>
      </c>
      <c r="B194" t="s">
        <v>769</v>
      </c>
      <c r="C194" t="s">
        <v>3335</v>
      </c>
      <c r="D194" t="s">
        <v>759</v>
      </c>
      <c r="E194" s="102">
        <v>317</v>
      </c>
      <c r="F194" s="102"/>
      <c r="G194" t="s">
        <v>3590</v>
      </c>
      <c r="H194" s="102" t="s">
        <v>29</v>
      </c>
      <c r="I194" s="102" t="s">
        <v>2280</v>
      </c>
      <c r="J194" s="102" t="s">
        <v>2283</v>
      </c>
      <c r="L194" s="102">
        <v>1873</v>
      </c>
      <c r="M194" t="s">
        <v>30</v>
      </c>
      <c r="N194" t="s">
        <v>41</v>
      </c>
      <c r="O194" t="s">
        <v>2638</v>
      </c>
      <c r="P194" s="102">
        <v>586</v>
      </c>
      <c r="Q194" s="102"/>
      <c r="R194" t="s">
        <v>3595</v>
      </c>
      <c r="S194" s="102" t="s">
        <v>29</v>
      </c>
      <c r="T194" s="102" t="s">
        <v>2280</v>
      </c>
      <c r="U194" s="102" t="s">
        <v>3334</v>
      </c>
    </row>
    <row r="195" spans="1:21" x14ac:dyDescent="0.2">
      <c r="A195" s="102">
        <v>1807</v>
      </c>
      <c r="B195" t="s">
        <v>771</v>
      </c>
      <c r="C195" t="s">
        <v>2134</v>
      </c>
      <c r="D195" t="s">
        <v>2735</v>
      </c>
      <c r="E195" s="102">
        <v>317</v>
      </c>
      <c r="F195" s="102"/>
      <c r="G195" t="s">
        <v>3590</v>
      </c>
      <c r="H195" s="102" t="s">
        <v>29</v>
      </c>
      <c r="I195" s="102" t="s">
        <v>2280</v>
      </c>
      <c r="J195" s="102" t="s">
        <v>2283</v>
      </c>
      <c r="L195" s="102">
        <v>25132</v>
      </c>
      <c r="M195" t="s">
        <v>166</v>
      </c>
      <c r="N195" t="s">
        <v>3596</v>
      </c>
      <c r="O195" t="s">
        <v>553</v>
      </c>
      <c r="P195" s="102">
        <v>290</v>
      </c>
      <c r="Q195" s="102"/>
      <c r="R195" t="s">
        <v>1419</v>
      </c>
      <c r="S195" s="102" t="s">
        <v>29</v>
      </c>
      <c r="T195" s="102" t="s">
        <v>2280</v>
      </c>
      <c r="U195" s="102" t="s">
        <v>3334</v>
      </c>
    </row>
    <row r="196" spans="1:21" x14ac:dyDescent="0.2">
      <c r="A196" s="102">
        <v>17273</v>
      </c>
      <c r="B196" t="s">
        <v>769</v>
      </c>
      <c r="C196" t="s">
        <v>2152</v>
      </c>
      <c r="D196" t="s">
        <v>2152</v>
      </c>
      <c r="E196" s="102">
        <v>536</v>
      </c>
      <c r="F196" s="102"/>
      <c r="G196" t="s">
        <v>2628</v>
      </c>
      <c r="H196" s="102" t="s">
        <v>29</v>
      </c>
      <c r="I196" s="102" t="s">
        <v>2280</v>
      </c>
      <c r="J196" s="102" t="s">
        <v>2283</v>
      </c>
      <c r="L196" s="102">
        <v>27215</v>
      </c>
      <c r="M196" t="s">
        <v>664</v>
      </c>
      <c r="N196" t="s">
        <v>2081</v>
      </c>
      <c r="O196" t="s">
        <v>191</v>
      </c>
      <c r="P196" s="102">
        <v>706</v>
      </c>
      <c r="Q196" s="102"/>
      <c r="R196" t="s">
        <v>3592</v>
      </c>
      <c r="S196" s="102" t="s">
        <v>29</v>
      </c>
      <c r="T196" s="102" t="s">
        <v>2280</v>
      </c>
      <c r="U196" s="102" t="s">
        <v>3334</v>
      </c>
    </row>
    <row r="197" spans="1:21" x14ac:dyDescent="0.2">
      <c r="A197" s="102">
        <v>20074</v>
      </c>
      <c r="B197" t="s">
        <v>617</v>
      </c>
      <c r="C197" t="s">
        <v>2197</v>
      </c>
      <c r="E197" s="102">
        <v>37</v>
      </c>
      <c r="F197" s="102"/>
      <c r="G197" t="s">
        <v>759</v>
      </c>
      <c r="H197" s="102" t="s">
        <v>29</v>
      </c>
      <c r="I197" s="102" t="s">
        <v>2280</v>
      </c>
      <c r="J197" s="102" t="s">
        <v>2283</v>
      </c>
      <c r="L197" s="102">
        <v>11178</v>
      </c>
      <c r="M197" t="s">
        <v>239</v>
      </c>
      <c r="N197" t="s">
        <v>35</v>
      </c>
      <c r="O197" t="s">
        <v>35</v>
      </c>
      <c r="P197" s="102">
        <v>335</v>
      </c>
      <c r="Q197" s="102"/>
      <c r="R197" t="s">
        <v>2475</v>
      </c>
      <c r="S197" s="102" t="s">
        <v>29</v>
      </c>
      <c r="T197" s="102" t="s">
        <v>2280</v>
      </c>
      <c r="U197" s="102" t="s">
        <v>3334</v>
      </c>
    </row>
    <row r="198" spans="1:21" x14ac:dyDescent="0.2">
      <c r="A198" s="102">
        <v>27789</v>
      </c>
      <c r="B198" t="s">
        <v>139</v>
      </c>
      <c r="C198" t="s">
        <v>112</v>
      </c>
      <c r="D198" t="s">
        <v>65</v>
      </c>
      <c r="E198" s="102">
        <v>10014</v>
      </c>
      <c r="F198" s="102"/>
      <c r="G198" t="s">
        <v>2447</v>
      </c>
      <c r="H198" s="102" t="s">
        <v>29</v>
      </c>
      <c r="I198" s="102" t="s">
        <v>2280</v>
      </c>
      <c r="J198" s="102" t="s">
        <v>2283</v>
      </c>
      <c r="L198" s="102">
        <v>25860</v>
      </c>
      <c r="M198" t="s">
        <v>40</v>
      </c>
      <c r="N198" t="s">
        <v>169</v>
      </c>
      <c r="O198" t="s">
        <v>36</v>
      </c>
      <c r="P198" s="102">
        <v>10034</v>
      </c>
      <c r="Q198" s="102"/>
      <c r="R198" t="s">
        <v>3314</v>
      </c>
      <c r="S198" s="102" t="s">
        <v>29</v>
      </c>
      <c r="T198" s="102" t="s">
        <v>2280</v>
      </c>
      <c r="U198" s="102" t="s">
        <v>3334</v>
      </c>
    </row>
    <row r="199" spans="1:21" x14ac:dyDescent="0.2">
      <c r="A199" s="102">
        <v>31461</v>
      </c>
      <c r="B199" t="s">
        <v>2425</v>
      </c>
      <c r="C199" t="s">
        <v>749</v>
      </c>
      <c r="D199" t="s">
        <v>378</v>
      </c>
      <c r="E199" s="102">
        <v>87</v>
      </c>
      <c r="F199" s="102"/>
      <c r="G199" t="s">
        <v>2424</v>
      </c>
      <c r="H199" s="102" t="s">
        <v>29</v>
      </c>
      <c r="I199" s="102" t="s">
        <v>2280</v>
      </c>
      <c r="J199" s="102" t="s">
        <v>2283</v>
      </c>
      <c r="L199" s="102">
        <v>31232</v>
      </c>
      <c r="M199" t="s">
        <v>99</v>
      </c>
      <c r="N199" t="s">
        <v>264</v>
      </c>
      <c r="O199" t="s">
        <v>174</v>
      </c>
      <c r="P199" s="102">
        <v>293</v>
      </c>
      <c r="Q199" s="102"/>
      <c r="R199" t="s">
        <v>2329</v>
      </c>
      <c r="S199" s="102" t="s">
        <v>29</v>
      </c>
      <c r="T199" s="102" t="s">
        <v>2280</v>
      </c>
      <c r="U199" s="102" t="s">
        <v>3334</v>
      </c>
    </row>
    <row r="200" spans="1:21" x14ac:dyDescent="0.2">
      <c r="A200" s="102">
        <v>1453</v>
      </c>
      <c r="B200" t="s">
        <v>598</v>
      </c>
      <c r="C200" t="s">
        <v>2127</v>
      </c>
      <c r="D200" t="s">
        <v>2128</v>
      </c>
      <c r="E200" s="102">
        <v>288</v>
      </c>
      <c r="F200" s="102"/>
      <c r="G200" t="s">
        <v>2402</v>
      </c>
      <c r="H200" s="102" t="s">
        <v>29</v>
      </c>
      <c r="I200" s="102" t="s">
        <v>2280</v>
      </c>
      <c r="J200" s="102" t="s">
        <v>2283</v>
      </c>
      <c r="L200" s="102">
        <v>25010</v>
      </c>
      <c r="M200" t="s">
        <v>256</v>
      </c>
      <c r="N200" t="s">
        <v>164</v>
      </c>
      <c r="O200" t="s">
        <v>732</v>
      </c>
      <c r="P200" s="102">
        <v>10256</v>
      </c>
      <c r="Q200" s="102"/>
      <c r="R200" t="s">
        <v>3591</v>
      </c>
      <c r="S200" s="102" t="s">
        <v>29</v>
      </c>
      <c r="T200" s="102" t="s">
        <v>2280</v>
      </c>
      <c r="U200" s="102" t="s">
        <v>3334</v>
      </c>
    </row>
    <row r="201" spans="1:21" x14ac:dyDescent="0.2">
      <c r="A201" s="102">
        <v>31730</v>
      </c>
      <c r="B201" t="s">
        <v>3597</v>
      </c>
      <c r="C201" t="s">
        <v>2550</v>
      </c>
      <c r="E201" s="102">
        <v>87</v>
      </c>
      <c r="F201" s="102"/>
      <c r="G201" t="s">
        <v>2424</v>
      </c>
      <c r="H201" s="102" t="s">
        <v>29</v>
      </c>
      <c r="I201" s="102" t="s">
        <v>2280</v>
      </c>
      <c r="J201" s="102" t="s">
        <v>2283</v>
      </c>
      <c r="L201" s="102">
        <v>1845</v>
      </c>
      <c r="M201" t="s">
        <v>3598</v>
      </c>
      <c r="N201" t="s">
        <v>382</v>
      </c>
      <c r="O201" t="s">
        <v>629</v>
      </c>
      <c r="P201" s="102">
        <v>293</v>
      </c>
      <c r="Q201" s="102"/>
      <c r="R201" t="s">
        <v>2329</v>
      </c>
      <c r="S201" s="102" t="s">
        <v>29</v>
      </c>
      <c r="T201" s="102" t="s">
        <v>2280</v>
      </c>
      <c r="U201" s="102" t="s">
        <v>3334</v>
      </c>
    </row>
    <row r="202" spans="1:21" x14ac:dyDescent="0.2">
      <c r="A202" s="102">
        <v>20205</v>
      </c>
      <c r="B202" t="s">
        <v>88</v>
      </c>
      <c r="C202" t="s">
        <v>2419</v>
      </c>
      <c r="D202" t="s">
        <v>35</v>
      </c>
      <c r="E202" s="102">
        <v>100</v>
      </c>
      <c r="F202" s="102"/>
      <c r="G202" t="s">
        <v>2332</v>
      </c>
      <c r="H202" s="102" t="s">
        <v>29</v>
      </c>
      <c r="I202" s="102" t="s">
        <v>2280</v>
      </c>
      <c r="J202" s="102" t="s">
        <v>2283</v>
      </c>
      <c r="L202" s="102">
        <v>26014</v>
      </c>
      <c r="M202" t="s">
        <v>124</v>
      </c>
      <c r="N202" t="s">
        <v>279</v>
      </c>
      <c r="O202" t="s">
        <v>69</v>
      </c>
      <c r="P202" s="102">
        <v>493</v>
      </c>
      <c r="Q202" s="102"/>
      <c r="R202" t="s">
        <v>3599</v>
      </c>
      <c r="S202" s="102" t="s">
        <v>29</v>
      </c>
      <c r="T202" s="102" t="s">
        <v>2280</v>
      </c>
      <c r="U202" s="102" t="s">
        <v>3334</v>
      </c>
    </row>
    <row r="203" spans="1:21" x14ac:dyDescent="0.2">
      <c r="A203" s="102">
        <v>1324</v>
      </c>
      <c r="B203" t="s">
        <v>244</v>
      </c>
      <c r="C203" t="s">
        <v>920</v>
      </c>
      <c r="D203" t="s">
        <v>1084</v>
      </c>
      <c r="E203" s="102">
        <v>331</v>
      </c>
      <c r="F203" s="102"/>
      <c r="G203" t="s">
        <v>2405</v>
      </c>
      <c r="H203" s="102" t="s">
        <v>29</v>
      </c>
      <c r="I203" s="102" t="s">
        <v>2280</v>
      </c>
      <c r="J203" s="102" t="s">
        <v>2283</v>
      </c>
      <c r="L203" s="102">
        <v>25493</v>
      </c>
      <c r="M203" t="s">
        <v>365</v>
      </c>
      <c r="N203" t="s">
        <v>92</v>
      </c>
      <c r="O203" t="s">
        <v>3600</v>
      </c>
      <c r="P203" s="102">
        <v>404</v>
      </c>
      <c r="Q203" s="102"/>
      <c r="R203" t="s">
        <v>2704</v>
      </c>
      <c r="S203" s="102" t="s">
        <v>29</v>
      </c>
      <c r="T203" s="102" t="s">
        <v>2280</v>
      </c>
      <c r="U203" s="102" t="s">
        <v>3334</v>
      </c>
    </row>
    <row r="204" spans="1:21" x14ac:dyDescent="0.2">
      <c r="A204" s="102">
        <v>1278</v>
      </c>
      <c r="B204" t="s">
        <v>177</v>
      </c>
      <c r="C204" t="s">
        <v>35</v>
      </c>
      <c r="D204" t="s">
        <v>251</v>
      </c>
      <c r="E204" s="102">
        <v>62</v>
      </c>
      <c r="F204" s="102"/>
      <c r="G204" t="s">
        <v>2344</v>
      </c>
      <c r="H204" s="102" t="s">
        <v>29</v>
      </c>
      <c r="I204" s="102" t="s">
        <v>2280</v>
      </c>
      <c r="J204" s="102" t="s">
        <v>2283</v>
      </c>
      <c r="L204" s="102">
        <v>25940</v>
      </c>
      <c r="M204" t="s">
        <v>483</v>
      </c>
      <c r="N204" t="s">
        <v>331</v>
      </c>
      <c r="O204" t="s">
        <v>3601</v>
      </c>
      <c r="P204" s="102">
        <v>292</v>
      </c>
      <c r="Q204" s="102"/>
      <c r="R204" t="s">
        <v>2330</v>
      </c>
      <c r="S204" s="102" t="s">
        <v>29</v>
      </c>
      <c r="T204" s="102" t="s">
        <v>2280</v>
      </c>
      <c r="U204" s="102" t="s">
        <v>3334</v>
      </c>
    </row>
    <row r="205" spans="1:21" x14ac:dyDescent="0.2">
      <c r="A205" s="102">
        <v>10846</v>
      </c>
      <c r="B205" t="s">
        <v>244</v>
      </c>
      <c r="C205" t="s">
        <v>1042</v>
      </c>
      <c r="D205" t="s">
        <v>2421</v>
      </c>
      <c r="E205" s="102">
        <v>100</v>
      </c>
      <c r="F205" s="102"/>
      <c r="G205" t="s">
        <v>2332</v>
      </c>
      <c r="H205" s="102" t="s">
        <v>29</v>
      </c>
      <c r="I205" s="102" t="s">
        <v>2280</v>
      </c>
      <c r="J205" s="102" t="s">
        <v>2283</v>
      </c>
      <c r="L205" s="102">
        <v>25199</v>
      </c>
      <c r="M205" t="s">
        <v>477</v>
      </c>
      <c r="N205" t="s">
        <v>331</v>
      </c>
      <c r="O205" t="s">
        <v>69</v>
      </c>
      <c r="P205" s="102">
        <v>10036</v>
      </c>
      <c r="Q205" s="102"/>
      <c r="R205" t="s">
        <v>2835</v>
      </c>
      <c r="S205" s="102" t="s">
        <v>29</v>
      </c>
      <c r="T205" s="102" t="s">
        <v>2280</v>
      </c>
      <c r="U205" s="102" t="s">
        <v>3334</v>
      </c>
    </row>
    <row r="206" spans="1:21" x14ac:dyDescent="0.2">
      <c r="A206" s="102">
        <v>20695</v>
      </c>
      <c r="B206" t="s">
        <v>473</v>
      </c>
      <c r="C206" t="s">
        <v>2210</v>
      </c>
      <c r="D206" t="s">
        <v>2211</v>
      </c>
      <c r="E206" s="102">
        <v>100</v>
      </c>
      <c r="F206" s="102"/>
      <c r="G206" t="s">
        <v>2332</v>
      </c>
      <c r="H206" s="102" t="s">
        <v>29</v>
      </c>
      <c r="I206" s="102" t="s">
        <v>2280</v>
      </c>
      <c r="J206" s="102" t="s">
        <v>2283</v>
      </c>
      <c r="L206" s="102">
        <v>20448</v>
      </c>
      <c r="M206" t="s">
        <v>3602</v>
      </c>
      <c r="N206" t="s">
        <v>3603</v>
      </c>
      <c r="O206" t="s">
        <v>616</v>
      </c>
      <c r="P206" s="102">
        <v>295</v>
      </c>
      <c r="Q206" s="102"/>
      <c r="R206" t="s">
        <v>2474</v>
      </c>
      <c r="S206" s="102" t="s">
        <v>29</v>
      </c>
      <c r="T206" s="102" t="s">
        <v>2280</v>
      </c>
      <c r="U206" s="102" t="s">
        <v>3334</v>
      </c>
    </row>
    <row r="207" spans="1:21" x14ac:dyDescent="0.2">
      <c r="A207" s="102">
        <v>18228</v>
      </c>
      <c r="B207" t="s">
        <v>486</v>
      </c>
      <c r="C207" t="s">
        <v>138</v>
      </c>
      <c r="D207" t="s">
        <v>1761</v>
      </c>
      <c r="E207" s="102">
        <v>331</v>
      </c>
      <c r="F207" s="102"/>
      <c r="G207" t="s">
        <v>2405</v>
      </c>
      <c r="H207" s="102" t="s">
        <v>29</v>
      </c>
      <c r="I207" s="102" t="s">
        <v>2280</v>
      </c>
      <c r="J207" s="102" t="s">
        <v>2283</v>
      </c>
      <c r="L207" s="102">
        <v>25858</v>
      </c>
      <c r="M207" t="s">
        <v>863</v>
      </c>
      <c r="N207" t="s">
        <v>3604</v>
      </c>
      <c r="O207" t="s">
        <v>498</v>
      </c>
      <c r="P207" s="102">
        <v>10256</v>
      </c>
      <c r="Q207" s="102"/>
      <c r="R207" t="s">
        <v>3591</v>
      </c>
      <c r="S207" s="102" t="s">
        <v>29</v>
      </c>
      <c r="T207" s="102" t="s">
        <v>2280</v>
      </c>
      <c r="U207" s="102" t="s">
        <v>3334</v>
      </c>
    </row>
    <row r="208" spans="1:21" x14ac:dyDescent="0.2">
      <c r="A208" s="102">
        <v>22446</v>
      </c>
      <c r="B208" t="s">
        <v>239</v>
      </c>
      <c r="C208" t="s">
        <v>508</v>
      </c>
      <c r="D208" t="s">
        <v>3402</v>
      </c>
      <c r="E208" s="102">
        <v>10178</v>
      </c>
      <c r="F208" s="102"/>
      <c r="G208" t="s">
        <v>2522</v>
      </c>
      <c r="H208" s="102" t="s">
        <v>29</v>
      </c>
      <c r="I208" s="102" t="s">
        <v>2280</v>
      </c>
      <c r="J208" s="102" t="s">
        <v>2283</v>
      </c>
      <c r="L208" s="102">
        <v>25955</v>
      </c>
      <c r="M208" t="s">
        <v>354</v>
      </c>
      <c r="N208" t="s">
        <v>84</v>
      </c>
      <c r="O208" t="s">
        <v>3605</v>
      </c>
      <c r="P208" s="102">
        <v>10310</v>
      </c>
      <c r="Q208" s="102"/>
      <c r="R208" t="s">
        <v>3606</v>
      </c>
      <c r="S208" s="102" t="s">
        <v>29</v>
      </c>
      <c r="T208" s="102" t="s">
        <v>2280</v>
      </c>
      <c r="U208" s="102" t="s">
        <v>3334</v>
      </c>
    </row>
    <row r="209" spans="1:21" x14ac:dyDescent="0.2">
      <c r="A209" s="102">
        <v>5266</v>
      </c>
      <c r="B209" t="s">
        <v>78</v>
      </c>
      <c r="C209" t="s">
        <v>812</v>
      </c>
      <c r="D209" t="s">
        <v>1213</v>
      </c>
      <c r="E209" s="102">
        <v>284</v>
      </c>
      <c r="F209" s="102"/>
      <c r="G209" t="s">
        <v>2422</v>
      </c>
      <c r="H209" s="102" t="s">
        <v>29</v>
      </c>
      <c r="I209" s="102" t="s">
        <v>2280</v>
      </c>
      <c r="J209" s="102" t="s">
        <v>2283</v>
      </c>
      <c r="L209" s="102">
        <v>25394</v>
      </c>
      <c r="M209" t="s">
        <v>163</v>
      </c>
      <c r="N209" t="s">
        <v>53</v>
      </c>
      <c r="O209" t="s">
        <v>674</v>
      </c>
      <c r="P209" s="102">
        <v>10279</v>
      </c>
      <c r="Q209" s="102"/>
      <c r="R209" t="s">
        <v>2800</v>
      </c>
      <c r="S209" s="102" t="s">
        <v>29</v>
      </c>
      <c r="T209" s="102" t="s">
        <v>2280</v>
      </c>
      <c r="U209" s="102" t="s">
        <v>3334</v>
      </c>
    </row>
    <row r="210" spans="1:21" x14ac:dyDescent="0.2">
      <c r="A210" s="102">
        <v>8521</v>
      </c>
      <c r="B210" t="s">
        <v>683</v>
      </c>
      <c r="C210" t="s">
        <v>1282</v>
      </c>
      <c r="D210" t="s">
        <v>760</v>
      </c>
      <c r="E210" s="102">
        <v>10086</v>
      </c>
      <c r="F210" s="102"/>
      <c r="G210" t="s">
        <v>2333</v>
      </c>
      <c r="H210" s="102" t="s">
        <v>29</v>
      </c>
      <c r="I210" s="102" t="s">
        <v>2280</v>
      </c>
      <c r="J210" s="102" t="s">
        <v>2283</v>
      </c>
      <c r="L210" s="102">
        <v>26102</v>
      </c>
      <c r="M210" t="s">
        <v>3607</v>
      </c>
      <c r="N210" t="s">
        <v>884</v>
      </c>
      <c r="O210" t="s">
        <v>3608</v>
      </c>
      <c r="P210" s="102">
        <v>299</v>
      </c>
      <c r="Q210" s="102"/>
      <c r="R210" t="s">
        <v>2487</v>
      </c>
      <c r="S210" s="102" t="s">
        <v>29</v>
      </c>
      <c r="T210" s="102" t="s">
        <v>2280</v>
      </c>
      <c r="U210" s="102" t="s">
        <v>3334</v>
      </c>
    </row>
    <row r="211" spans="1:21" x14ac:dyDescent="0.2">
      <c r="A211" s="102">
        <v>18865</v>
      </c>
      <c r="B211" t="s">
        <v>745</v>
      </c>
      <c r="C211" t="s">
        <v>1777</v>
      </c>
      <c r="D211" t="s">
        <v>1698</v>
      </c>
      <c r="E211" s="102">
        <v>10086</v>
      </c>
      <c r="F211" s="102"/>
      <c r="G211" t="s">
        <v>2333</v>
      </c>
      <c r="H211" s="102" t="s">
        <v>29</v>
      </c>
      <c r="I211" s="102" t="s">
        <v>2280</v>
      </c>
      <c r="J211" s="102" t="s">
        <v>2283</v>
      </c>
      <c r="L211" s="102">
        <v>1916</v>
      </c>
      <c r="M211" t="s">
        <v>3609</v>
      </c>
      <c r="N211" t="s">
        <v>3610</v>
      </c>
      <c r="O211" t="s">
        <v>3611</v>
      </c>
      <c r="P211" s="102">
        <v>248</v>
      </c>
      <c r="Q211" s="102"/>
      <c r="R211" t="s">
        <v>2444</v>
      </c>
      <c r="S211" s="102" t="s">
        <v>29</v>
      </c>
      <c r="T211" s="102" t="s">
        <v>2280</v>
      </c>
      <c r="U211" s="102" t="s">
        <v>3334</v>
      </c>
    </row>
    <row r="212" spans="1:21" x14ac:dyDescent="0.2">
      <c r="A212" s="102">
        <v>1829</v>
      </c>
      <c r="B212" t="s">
        <v>519</v>
      </c>
      <c r="C212" t="s">
        <v>475</v>
      </c>
      <c r="D212" t="s">
        <v>2087</v>
      </c>
      <c r="E212" s="102">
        <v>713</v>
      </c>
      <c r="F212" s="102"/>
      <c r="G212" t="s">
        <v>3469</v>
      </c>
      <c r="H212" s="102" t="s">
        <v>39</v>
      </c>
      <c r="I212" s="102" t="s">
        <v>2280</v>
      </c>
      <c r="J212" s="102" t="s">
        <v>2283</v>
      </c>
      <c r="L212" s="102">
        <v>24721</v>
      </c>
      <c r="M212" t="s">
        <v>3612</v>
      </c>
      <c r="N212" t="s">
        <v>57</v>
      </c>
      <c r="O212" t="s">
        <v>206</v>
      </c>
      <c r="P212" s="102">
        <v>10299</v>
      </c>
      <c r="Q212" s="102"/>
      <c r="R212" t="s">
        <v>3613</v>
      </c>
      <c r="S212" s="102" t="s">
        <v>29</v>
      </c>
      <c r="T212" s="102" t="s">
        <v>2280</v>
      </c>
      <c r="U212" s="102" t="s">
        <v>3334</v>
      </c>
    </row>
    <row r="213" spans="1:21" x14ac:dyDescent="0.2">
      <c r="A213" s="102">
        <v>30915</v>
      </c>
      <c r="B213" t="s">
        <v>2598</v>
      </c>
      <c r="C213" t="s">
        <v>314</v>
      </c>
      <c r="D213" t="s">
        <v>527</v>
      </c>
      <c r="E213" s="102">
        <v>165</v>
      </c>
      <c r="F213" s="102"/>
      <c r="G213" t="s">
        <v>2592</v>
      </c>
      <c r="H213" s="102" t="s">
        <v>39</v>
      </c>
      <c r="I213" s="102" t="s">
        <v>2280</v>
      </c>
      <c r="J213" s="102" t="s">
        <v>2283</v>
      </c>
      <c r="L213" s="102">
        <v>1770</v>
      </c>
      <c r="M213" t="s">
        <v>192</v>
      </c>
      <c r="N213" t="s">
        <v>634</v>
      </c>
      <c r="O213" t="s">
        <v>570</v>
      </c>
      <c r="P213" s="102">
        <v>584</v>
      </c>
      <c r="Q213" s="102"/>
      <c r="R213" t="s">
        <v>2764</v>
      </c>
      <c r="S213" s="102" t="s">
        <v>29</v>
      </c>
      <c r="T213" s="102" t="s">
        <v>2280</v>
      </c>
      <c r="U213" s="102" t="s">
        <v>3334</v>
      </c>
    </row>
    <row r="214" spans="1:21" x14ac:dyDescent="0.2">
      <c r="A214" s="102">
        <v>27939</v>
      </c>
      <c r="B214" t="s">
        <v>2381</v>
      </c>
      <c r="C214" t="s">
        <v>897</v>
      </c>
      <c r="D214" t="s">
        <v>3614</v>
      </c>
      <c r="E214" s="102">
        <v>202</v>
      </c>
      <c r="F214" s="102"/>
      <c r="G214" t="s">
        <v>2380</v>
      </c>
      <c r="H214" s="102" t="s">
        <v>39</v>
      </c>
      <c r="I214" s="102" t="s">
        <v>2280</v>
      </c>
      <c r="J214" s="102" t="s">
        <v>2283</v>
      </c>
      <c r="L214" s="102">
        <v>18947</v>
      </c>
      <c r="M214" t="s">
        <v>40</v>
      </c>
      <c r="N214" t="s">
        <v>3615</v>
      </c>
      <c r="O214" t="s">
        <v>807</v>
      </c>
      <c r="P214" s="102">
        <v>293</v>
      </c>
      <c r="Q214" s="102"/>
      <c r="R214" t="s">
        <v>2329</v>
      </c>
      <c r="S214" s="102" t="s">
        <v>29</v>
      </c>
      <c r="T214" s="102" t="s">
        <v>2280</v>
      </c>
      <c r="U214" s="102" t="s">
        <v>3334</v>
      </c>
    </row>
    <row r="215" spans="1:21" x14ac:dyDescent="0.2">
      <c r="A215" s="102">
        <v>31849</v>
      </c>
      <c r="B215" t="s">
        <v>2603</v>
      </c>
      <c r="C215" t="s">
        <v>825</v>
      </c>
      <c r="D215" t="s">
        <v>1098</v>
      </c>
      <c r="E215" s="102">
        <v>10414</v>
      </c>
      <c r="F215" s="102"/>
      <c r="G215" t="s">
        <v>2604</v>
      </c>
      <c r="H215" s="102" t="s">
        <v>39</v>
      </c>
      <c r="I215" s="102" t="s">
        <v>2280</v>
      </c>
      <c r="J215" s="102" t="s">
        <v>2283</v>
      </c>
      <c r="L215" s="102">
        <v>24343</v>
      </c>
      <c r="M215" t="s">
        <v>305</v>
      </c>
      <c r="N215" t="s">
        <v>3616</v>
      </c>
      <c r="O215" t="s">
        <v>215</v>
      </c>
      <c r="P215" s="102">
        <v>10089</v>
      </c>
      <c r="Q215" s="102"/>
      <c r="R215" t="s">
        <v>3529</v>
      </c>
      <c r="S215" s="102" t="s">
        <v>29</v>
      </c>
      <c r="T215" s="102" t="s">
        <v>2280</v>
      </c>
      <c r="U215" s="102" t="s">
        <v>3334</v>
      </c>
    </row>
    <row r="216" spans="1:21" x14ac:dyDescent="0.2">
      <c r="A216" s="102">
        <v>27267</v>
      </c>
      <c r="B216" t="s">
        <v>753</v>
      </c>
      <c r="C216" t="s">
        <v>1773</v>
      </c>
      <c r="D216" t="s">
        <v>2382</v>
      </c>
      <c r="E216" s="102">
        <v>202</v>
      </c>
      <c r="F216" s="102"/>
      <c r="G216" t="s">
        <v>2380</v>
      </c>
      <c r="H216" s="102" t="s">
        <v>39</v>
      </c>
      <c r="I216" s="102" t="s">
        <v>2280</v>
      </c>
      <c r="J216" s="102" t="s">
        <v>2283</v>
      </c>
      <c r="L216" s="102">
        <v>20265</v>
      </c>
      <c r="M216" t="s">
        <v>83</v>
      </c>
      <c r="N216" t="s">
        <v>3617</v>
      </c>
      <c r="O216" t="s">
        <v>3618</v>
      </c>
      <c r="P216" s="102">
        <v>10142</v>
      </c>
      <c r="Q216" s="102"/>
      <c r="R216" t="s">
        <v>3555</v>
      </c>
      <c r="S216" s="102" t="s">
        <v>29</v>
      </c>
      <c r="T216" s="102" t="s">
        <v>2280</v>
      </c>
      <c r="U216" s="102" t="s">
        <v>3334</v>
      </c>
    </row>
    <row r="217" spans="1:21" x14ac:dyDescent="0.2">
      <c r="A217" s="102">
        <v>31808</v>
      </c>
      <c r="B217" t="s">
        <v>1180</v>
      </c>
      <c r="C217" t="s">
        <v>57</v>
      </c>
      <c r="D217" t="s">
        <v>868</v>
      </c>
      <c r="E217" s="102">
        <v>10415</v>
      </c>
      <c r="F217" s="102"/>
      <c r="G217" t="s">
        <v>2541</v>
      </c>
      <c r="H217" s="102" t="s">
        <v>39</v>
      </c>
      <c r="I217" s="102" t="s">
        <v>2280</v>
      </c>
      <c r="J217" s="102" t="s">
        <v>2283</v>
      </c>
      <c r="L217" s="102">
        <v>27556</v>
      </c>
      <c r="M217" t="s">
        <v>484</v>
      </c>
      <c r="N217" t="s">
        <v>25</v>
      </c>
      <c r="O217" t="s">
        <v>3619</v>
      </c>
      <c r="P217" s="102">
        <v>260</v>
      </c>
      <c r="Q217" s="102"/>
      <c r="R217" t="s">
        <v>2782</v>
      </c>
      <c r="S217" s="102" t="s">
        <v>29</v>
      </c>
      <c r="T217" s="102" t="s">
        <v>2280</v>
      </c>
      <c r="U217" s="102" t="s">
        <v>3334</v>
      </c>
    </row>
    <row r="218" spans="1:21" x14ac:dyDescent="0.2">
      <c r="A218" s="102">
        <v>1105</v>
      </c>
      <c r="B218" t="s">
        <v>123</v>
      </c>
      <c r="C218" t="s">
        <v>303</v>
      </c>
      <c r="D218" t="s">
        <v>279</v>
      </c>
      <c r="E218" s="102">
        <v>10197</v>
      </c>
      <c r="F218" s="102"/>
      <c r="G218" t="s">
        <v>2633</v>
      </c>
      <c r="H218" s="102" t="s">
        <v>29</v>
      </c>
      <c r="I218" s="102" t="s">
        <v>2282</v>
      </c>
      <c r="J218" s="102" t="s">
        <v>2283</v>
      </c>
      <c r="L218" s="102">
        <v>25848</v>
      </c>
      <c r="M218" t="s">
        <v>417</v>
      </c>
      <c r="N218" t="s">
        <v>524</v>
      </c>
      <c r="O218" t="s">
        <v>834</v>
      </c>
      <c r="P218" s="102">
        <v>293</v>
      </c>
      <c r="Q218" s="102"/>
      <c r="R218" t="s">
        <v>2329</v>
      </c>
      <c r="S218" s="102" t="s">
        <v>29</v>
      </c>
      <c r="T218" s="102" t="s">
        <v>2280</v>
      </c>
      <c r="U218" s="102" t="s">
        <v>3334</v>
      </c>
    </row>
    <row r="219" spans="1:21" x14ac:dyDescent="0.2">
      <c r="A219" s="102">
        <v>18530</v>
      </c>
      <c r="B219" t="s">
        <v>483</v>
      </c>
      <c r="C219" t="s">
        <v>2484</v>
      </c>
      <c r="D219" t="s">
        <v>3335</v>
      </c>
      <c r="E219" s="102">
        <v>17</v>
      </c>
      <c r="F219" s="102"/>
      <c r="G219" t="s">
        <v>2483</v>
      </c>
      <c r="H219" s="102" t="s">
        <v>29</v>
      </c>
      <c r="I219" s="102" t="s">
        <v>2282</v>
      </c>
      <c r="J219" s="102" t="s">
        <v>2283</v>
      </c>
      <c r="L219" s="102">
        <v>24963</v>
      </c>
      <c r="M219" t="s">
        <v>40</v>
      </c>
      <c r="N219" t="s">
        <v>3620</v>
      </c>
      <c r="O219" t="s">
        <v>407</v>
      </c>
      <c r="P219" s="102">
        <v>261</v>
      </c>
      <c r="Q219" s="102"/>
      <c r="R219" t="s">
        <v>2312</v>
      </c>
      <c r="S219" s="102" t="s">
        <v>29</v>
      </c>
      <c r="T219" s="102" t="s">
        <v>2280</v>
      </c>
      <c r="U219" s="102" t="s">
        <v>3334</v>
      </c>
    </row>
    <row r="220" spans="1:21" x14ac:dyDescent="0.2">
      <c r="A220" s="102">
        <v>23581</v>
      </c>
      <c r="B220" t="s">
        <v>244</v>
      </c>
      <c r="C220" t="s">
        <v>714</v>
      </c>
      <c r="D220" t="s">
        <v>138</v>
      </c>
      <c r="E220" s="102">
        <v>10133</v>
      </c>
      <c r="F220" s="102"/>
      <c r="G220" t="s">
        <v>2396</v>
      </c>
      <c r="H220" s="102" t="s">
        <v>29</v>
      </c>
      <c r="I220" s="102" t="s">
        <v>2282</v>
      </c>
      <c r="J220" s="102" t="s">
        <v>2283</v>
      </c>
      <c r="L220" s="102">
        <v>32191</v>
      </c>
      <c r="M220" t="s">
        <v>30</v>
      </c>
      <c r="N220" t="s">
        <v>33</v>
      </c>
      <c r="O220" t="s">
        <v>3621</v>
      </c>
      <c r="P220" s="102">
        <v>10413</v>
      </c>
      <c r="Q220" s="102"/>
      <c r="R220" t="s">
        <v>2694</v>
      </c>
      <c r="S220" s="102" t="s">
        <v>29</v>
      </c>
      <c r="T220" s="102" t="s">
        <v>2280</v>
      </c>
      <c r="U220" s="102" t="s">
        <v>3334</v>
      </c>
    </row>
    <row r="221" spans="1:21" x14ac:dyDescent="0.2">
      <c r="A221" s="102">
        <v>6445</v>
      </c>
      <c r="B221" t="s">
        <v>244</v>
      </c>
      <c r="C221" t="s">
        <v>1242</v>
      </c>
      <c r="E221" s="102">
        <v>17</v>
      </c>
      <c r="F221" s="102"/>
      <c r="G221" t="s">
        <v>2483</v>
      </c>
      <c r="H221" s="102" t="s">
        <v>29</v>
      </c>
      <c r="I221" s="102" t="s">
        <v>2282</v>
      </c>
      <c r="J221" s="102" t="s">
        <v>2283</v>
      </c>
      <c r="L221" s="102">
        <v>2000</v>
      </c>
      <c r="M221" t="s">
        <v>40</v>
      </c>
      <c r="N221" t="s">
        <v>33</v>
      </c>
      <c r="O221" t="s">
        <v>614</v>
      </c>
      <c r="P221" s="102">
        <v>10270</v>
      </c>
      <c r="Q221" s="102"/>
      <c r="R221" t="s">
        <v>2784</v>
      </c>
      <c r="S221" s="102" t="s">
        <v>29</v>
      </c>
      <c r="T221" s="102" t="s">
        <v>2280</v>
      </c>
      <c r="U221" s="102" t="s">
        <v>3334</v>
      </c>
    </row>
    <row r="222" spans="1:21" x14ac:dyDescent="0.2">
      <c r="A222" s="102">
        <v>14800</v>
      </c>
      <c r="B222" t="s">
        <v>123</v>
      </c>
      <c r="C222" t="s">
        <v>3622</v>
      </c>
      <c r="D222" t="s">
        <v>452</v>
      </c>
      <c r="E222" s="102">
        <v>10072</v>
      </c>
      <c r="F222" s="102"/>
      <c r="G222" t="s">
        <v>3374</v>
      </c>
      <c r="H222" s="102" t="s">
        <v>29</v>
      </c>
      <c r="I222" s="102" t="s">
        <v>2282</v>
      </c>
      <c r="J222" s="102" t="s">
        <v>2283</v>
      </c>
      <c r="L222" s="102">
        <v>25856</v>
      </c>
      <c r="M222" t="s">
        <v>102</v>
      </c>
      <c r="N222" t="s">
        <v>1173</v>
      </c>
      <c r="O222" t="s">
        <v>3623</v>
      </c>
      <c r="P222" s="102">
        <v>10316</v>
      </c>
      <c r="Q222" s="102"/>
      <c r="R222" t="s">
        <v>3560</v>
      </c>
      <c r="S222" s="102" t="s">
        <v>29</v>
      </c>
      <c r="T222" s="102" t="s">
        <v>2280</v>
      </c>
      <c r="U222" s="102" t="s">
        <v>3334</v>
      </c>
    </row>
    <row r="223" spans="1:21" x14ac:dyDescent="0.2">
      <c r="A223" s="102">
        <v>23330</v>
      </c>
      <c r="B223" t="s">
        <v>483</v>
      </c>
      <c r="C223" t="s">
        <v>36</v>
      </c>
      <c r="E223" s="102">
        <v>10101</v>
      </c>
      <c r="F223" s="102"/>
      <c r="G223" t="s">
        <v>2345</v>
      </c>
      <c r="H223" s="102" t="s">
        <v>29</v>
      </c>
      <c r="I223" s="102" t="s">
        <v>2282</v>
      </c>
      <c r="J223" s="102" t="s">
        <v>2283</v>
      </c>
      <c r="L223" s="102">
        <v>25349</v>
      </c>
      <c r="M223" t="s">
        <v>153</v>
      </c>
      <c r="N223" t="s">
        <v>688</v>
      </c>
      <c r="O223" t="s">
        <v>69</v>
      </c>
      <c r="P223" s="102">
        <v>10036</v>
      </c>
      <c r="Q223" s="102"/>
      <c r="R223" t="s">
        <v>2835</v>
      </c>
      <c r="S223" s="102" t="s">
        <v>29</v>
      </c>
      <c r="T223" s="102" t="s">
        <v>2280</v>
      </c>
      <c r="U223" s="102" t="s">
        <v>3334</v>
      </c>
    </row>
    <row r="224" spans="1:21" x14ac:dyDescent="0.2">
      <c r="A224" s="102">
        <v>28210</v>
      </c>
      <c r="B224" t="s">
        <v>199</v>
      </c>
      <c r="C224" t="s">
        <v>803</v>
      </c>
      <c r="D224" t="s">
        <v>36</v>
      </c>
      <c r="E224" s="102">
        <v>321</v>
      </c>
      <c r="F224" s="102"/>
      <c r="G224" t="s">
        <v>512</v>
      </c>
      <c r="H224" s="102" t="s">
        <v>29</v>
      </c>
      <c r="I224" s="102" t="s">
        <v>2282</v>
      </c>
      <c r="J224" s="102" t="s">
        <v>2283</v>
      </c>
      <c r="L224" s="102">
        <v>24695</v>
      </c>
      <c r="M224" t="s">
        <v>88</v>
      </c>
      <c r="N224" t="s">
        <v>147</v>
      </c>
      <c r="O224" t="s">
        <v>478</v>
      </c>
      <c r="P224" s="102">
        <v>706</v>
      </c>
      <c r="Q224" s="102"/>
      <c r="R224" t="s">
        <v>3592</v>
      </c>
      <c r="S224" s="102" t="s">
        <v>29</v>
      </c>
      <c r="T224" s="102" t="s">
        <v>2280</v>
      </c>
      <c r="U224" s="102" t="s">
        <v>3334</v>
      </c>
    </row>
    <row r="225" spans="1:21" x14ac:dyDescent="0.2">
      <c r="A225" s="102">
        <v>21317</v>
      </c>
      <c r="B225" t="s">
        <v>37</v>
      </c>
      <c r="C225" t="s">
        <v>35</v>
      </c>
      <c r="D225" t="s">
        <v>44</v>
      </c>
      <c r="E225" s="102">
        <v>10072</v>
      </c>
      <c r="F225" s="102"/>
      <c r="G225" t="s">
        <v>3374</v>
      </c>
      <c r="H225" s="102" t="s">
        <v>29</v>
      </c>
      <c r="I225" s="102" t="s">
        <v>2282</v>
      </c>
      <c r="J225" s="102" t="s">
        <v>2283</v>
      </c>
      <c r="L225" s="102">
        <v>28051</v>
      </c>
      <c r="M225" t="s">
        <v>3624</v>
      </c>
      <c r="N225" t="s">
        <v>3625</v>
      </c>
      <c r="P225" s="102">
        <v>256</v>
      </c>
      <c r="Q225" s="102"/>
      <c r="R225" t="s">
        <v>2623</v>
      </c>
      <c r="S225" s="102" t="s">
        <v>29</v>
      </c>
      <c r="T225" s="102" t="s">
        <v>2280</v>
      </c>
      <c r="U225" s="102" t="s">
        <v>3334</v>
      </c>
    </row>
    <row r="226" spans="1:21" x14ac:dyDescent="0.2">
      <c r="A226" s="102">
        <v>14799</v>
      </c>
      <c r="B226" t="s">
        <v>3626</v>
      </c>
      <c r="C226" t="s">
        <v>3627</v>
      </c>
      <c r="D226" t="s">
        <v>3628</v>
      </c>
      <c r="E226" s="102">
        <v>10072</v>
      </c>
      <c r="F226" s="102"/>
      <c r="G226" t="s">
        <v>3374</v>
      </c>
      <c r="H226" s="102" t="s">
        <v>29</v>
      </c>
      <c r="I226" s="102" t="s">
        <v>2282</v>
      </c>
      <c r="J226" s="102" t="s">
        <v>2283</v>
      </c>
      <c r="L226" s="102">
        <v>25900</v>
      </c>
      <c r="M226" t="s">
        <v>239</v>
      </c>
      <c r="N226" t="s">
        <v>732</v>
      </c>
      <c r="O226" t="s">
        <v>235</v>
      </c>
      <c r="P226" s="102">
        <v>10173</v>
      </c>
      <c r="Q226" s="102"/>
      <c r="R226" t="s">
        <v>2311</v>
      </c>
      <c r="S226" s="102" t="s">
        <v>29</v>
      </c>
      <c r="T226" s="102" t="s">
        <v>2280</v>
      </c>
      <c r="U226" s="102" t="s">
        <v>3334</v>
      </c>
    </row>
    <row r="227" spans="1:21" x14ac:dyDescent="0.2">
      <c r="A227" s="102">
        <v>31207</v>
      </c>
      <c r="B227" t="s">
        <v>417</v>
      </c>
      <c r="C227" t="s">
        <v>614</v>
      </c>
      <c r="D227" t="s">
        <v>2428</v>
      </c>
      <c r="E227" s="102">
        <v>10018</v>
      </c>
      <c r="F227" s="102"/>
      <c r="G227" t="s">
        <v>2427</v>
      </c>
      <c r="H227" s="102" t="s">
        <v>29</v>
      </c>
      <c r="I227" s="102" t="s">
        <v>2282</v>
      </c>
      <c r="J227" s="102" t="s">
        <v>2283</v>
      </c>
      <c r="L227" s="102">
        <v>1352</v>
      </c>
      <c r="M227" t="s">
        <v>160</v>
      </c>
      <c r="N227" t="s">
        <v>3629</v>
      </c>
      <c r="O227" t="s">
        <v>3630</v>
      </c>
      <c r="P227" s="102">
        <v>130</v>
      </c>
      <c r="Q227" s="102"/>
      <c r="R227" t="s">
        <v>3569</v>
      </c>
      <c r="S227" s="102" t="s">
        <v>29</v>
      </c>
      <c r="T227" s="102" t="s">
        <v>2280</v>
      </c>
      <c r="U227" s="102" t="s">
        <v>3334</v>
      </c>
    </row>
    <row r="228" spans="1:21" x14ac:dyDescent="0.2">
      <c r="A228" s="102">
        <v>7502</v>
      </c>
      <c r="B228" t="s">
        <v>172</v>
      </c>
      <c r="C228" t="s">
        <v>592</v>
      </c>
      <c r="D228" t="s">
        <v>701</v>
      </c>
      <c r="E228" s="102">
        <v>304</v>
      </c>
      <c r="F228" s="102"/>
      <c r="G228" t="s">
        <v>2605</v>
      </c>
      <c r="H228" s="102" t="s">
        <v>29</v>
      </c>
      <c r="I228" s="102" t="s">
        <v>2282</v>
      </c>
      <c r="J228" s="102" t="s">
        <v>2283</v>
      </c>
      <c r="L228" s="102">
        <v>25244</v>
      </c>
      <c r="M228" t="s">
        <v>166</v>
      </c>
      <c r="N228" t="s">
        <v>3631</v>
      </c>
      <c r="O228" t="s">
        <v>653</v>
      </c>
      <c r="P228" s="102">
        <v>10279</v>
      </c>
      <c r="Q228" s="102"/>
      <c r="R228" t="s">
        <v>2800</v>
      </c>
      <c r="S228" s="102" t="s">
        <v>29</v>
      </c>
      <c r="T228" s="102" t="s">
        <v>2280</v>
      </c>
      <c r="U228" s="102" t="s">
        <v>3334</v>
      </c>
    </row>
    <row r="229" spans="1:21" x14ac:dyDescent="0.2">
      <c r="A229" s="102">
        <v>1172</v>
      </c>
      <c r="B229" t="s">
        <v>37</v>
      </c>
      <c r="C229" t="s">
        <v>360</v>
      </c>
      <c r="D229" t="s">
        <v>246</v>
      </c>
      <c r="E229" s="102">
        <v>616</v>
      </c>
      <c r="F229" s="102"/>
      <c r="G229" t="s">
        <v>2631</v>
      </c>
      <c r="H229" s="102" t="s">
        <v>29</v>
      </c>
      <c r="I229" s="102" t="s">
        <v>2282</v>
      </c>
      <c r="J229" s="102" t="s">
        <v>2283</v>
      </c>
      <c r="L229" s="102">
        <v>25481</v>
      </c>
      <c r="M229" t="s">
        <v>619</v>
      </c>
      <c r="N229" t="s">
        <v>3632</v>
      </c>
      <c r="O229" t="s">
        <v>189</v>
      </c>
      <c r="P229" s="102">
        <v>406</v>
      </c>
      <c r="Q229" s="102"/>
      <c r="R229" t="s">
        <v>2591</v>
      </c>
      <c r="S229" s="102" t="s">
        <v>29</v>
      </c>
      <c r="T229" s="102" t="s">
        <v>2280</v>
      </c>
      <c r="U229" s="102" t="s">
        <v>3334</v>
      </c>
    </row>
    <row r="230" spans="1:21" x14ac:dyDescent="0.2">
      <c r="A230" s="102">
        <v>20696</v>
      </c>
      <c r="B230" t="s">
        <v>250</v>
      </c>
      <c r="C230" t="s">
        <v>285</v>
      </c>
      <c r="D230" t="s">
        <v>662</v>
      </c>
      <c r="E230" s="102">
        <v>10101</v>
      </c>
      <c r="F230" s="102"/>
      <c r="G230" t="s">
        <v>2345</v>
      </c>
      <c r="H230" s="102" t="s">
        <v>29</v>
      </c>
      <c r="I230" s="102" t="s">
        <v>2282</v>
      </c>
      <c r="J230" s="102" t="s">
        <v>2283</v>
      </c>
      <c r="L230" s="102">
        <v>1349</v>
      </c>
      <c r="M230" t="s">
        <v>3633</v>
      </c>
      <c r="N230" t="s">
        <v>3634</v>
      </c>
      <c r="O230" t="s">
        <v>56</v>
      </c>
      <c r="P230" s="102">
        <v>256</v>
      </c>
      <c r="Q230" s="102"/>
      <c r="R230" t="s">
        <v>2623</v>
      </c>
      <c r="S230" s="102" t="s">
        <v>29</v>
      </c>
      <c r="T230" s="102" t="s">
        <v>2280</v>
      </c>
      <c r="U230" s="102" t="s">
        <v>3334</v>
      </c>
    </row>
    <row r="231" spans="1:21" x14ac:dyDescent="0.2">
      <c r="A231" s="102">
        <v>5750</v>
      </c>
      <c r="B231" t="s">
        <v>37</v>
      </c>
      <c r="C231" t="s">
        <v>309</v>
      </c>
      <c r="D231" t="s">
        <v>69</v>
      </c>
      <c r="E231" s="102">
        <v>616</v>
      </c>
      <c r="F231" s="102"/>
      <c r="G231" t="s">
        <v>2631</v>
      </c>
      <c r="H231" s="102" t="s">
        <v>29</v>
      </c>
      <c r="I231" s="102" t="s">
        <v>2282</v>
      </c>
      <c r="J231" s="102" t="s">
        <v>2283</v>
      </c>
      <c r="L231" s="102">
        <v>26084</v>
      </c>
      <c r="M231" t="s">
        <v>3635</v>
      </c>
      <c r="N231" t="s">
        <v>3636</v>
      </c>
      <c r="P231" s="102">
        <v>10321</v>
      </c>
      <c r="Q231" s="102"/>
      <c r="R231" t="s">
        <v>2760</v>
      </c>
      <c r="S231" s="102" t="s">
        <v>29</v>
      </c>
      <c r="T231" s="102" t="s">
        <v>2280</v>
      </c>
      <c r="U231" s="102" t="s">
        <v>3334</v>
      </c>
    </row>
    <row r="232" spans="1:21" x14ac:dyDescent="0.2">
      <c r="A232" s="102">
        <v>17863</v>
      </c>
      <c r="B232" t="s">
        <v>225</v>
      </c>
      <c r="C232" t="s">
        <v>3637</v>
      </c>
      <c r="D232" t="s">
        <v>35</v>
      </c>
      <c r="E232" s="102">
        <v>172</v>
      </c>
      <c r="F232" s="102"/>
      <c r="G232" t="s">
        <v>2062</v>
      </c>
      <c r="H232" s="102" t="s">
        <v>29</v>
      </c>
      <c r="I232" s="102" t="s">
        <v>2282</v>
      </c>
      <c r="J232" s="102" t="s">
        <v>2283</v>
      </c>
      <c r="L232" s="102">
        <v>1884</v>
      </c>
      <c r="M232" t="s">
        <v>477</v>
      </c>
      <c r="N232" t="s">
        <v>3335</v>
      </c>
      <c r="O232" t="s">
        <v>3638</v>
      </c>
      <c r="P232" s="102">
        <v>243</v>
      </c>
      <c r="Q232" s="102"/>
      <c r="R232" t="s">
        <v>2607</v>
      </c>
      <c r="S232" s="102" t="s">
        <v>29</v>
      </c>
      <c r="T232" s="102" t="s">
        <v>2280</v>
      </c>
      <c r="U232" s="102" t="s">
        <v>3334</v>
      </c>
    </row>
    <row r="233" spans="1:21" x14ac:dyDescent="0.2">
      <c r="A233" s="102">
        <v>31206</v>
      </c>
      <c r="B233" t="s">
        <v>2429</v>
      </c>
      <c r="C233" t="s">
        <v>544</v>
      </c>
      <c r="D233" t="s">
        <v>1142</v>
      </c>
      <c r="E233" s="102">
        <v>10018</v>
      </c>
      <c r="F233" s="102"/>
      <c r="G233" t="s">
        <v>2427</v>
      </c>
      <c r="H233" s="102" t="s">
        <v>29</v>
      </c>
      <c r="I233" s="102" t="s">
        <v>2282</v>
      </c>
      <c r="J233" s="102" t="s">
        <v>2283</v>
      </c>
      <c r="L233" s="102">
        <v>24636</v>
      </c>
      <c r="M233" t="s">
        <v>38</v>
      </c>
      <c r="N233" t="s">
        <v>3335</v>
      </c>
      <c r="O233" t="s">
        <v>35</v>
      </c>
      <c r="P233" s="102">
        <v>10316</v>
      </c>
      <c r="Q233" s="102"/>
      <c r="R233" t="s">
        <v>3560</v>
      </c>
      <c r="S233" s="102" t="s">
        <v>29</v>
      </c>
      <c r="T233" s="102" t="s">
        <v>2280</v>
      </c>
      <c r="U233" s="102" t="s">
        <v>3334</v>
      </c>
    </row>
    <row r="234" spans="1:21" x14ac:dyDescent="0.2">
      <c r="A234" s="102">
        <v>18531</v>
      </c>
      <c r="B234" t="s">
        <v>707</v>
      </c>
      <c r="C234" t="s">
        <v>54</v>
      </c>
      <c r="D234" t="s">
        <v>2485</v>
      </c>
      <c r="E234" s="102">
        <v>17</v>
      </c>
      <c r="F234" s="102"/>
      <c r="G234" t="s">
        <v>2483</v>
      </c>
      <c r="H234" s="102" t="s">
        <v>29</v>
      </c>
      <c r="I234" s="102" t="s">
        <v>2282</v>
      </c>
      <c r="J234" s="102" t="s">
        <v>2283</v>
      </c>
      <c r="L234" s="102">
        <v>7402</v>
      </c>
      <c r="M234" t="s">
        <v>155</v>
      </c>
      <c r="N234" t="s">
        <v>3639</v>
      </c>
      <c r="O234" t="s">
        <v>3640</v>
      </c>
      <c r="P234" s="102">
        <v>736</v>
      </c>
      <c r="Q234" s="102"/>
      <c r="R234" t="s">
        <v>2300</v>
      </c>
      <c r="S234" s="102" t="s">
        <v>29</v>
      </c>
      <c r="T234" s="102" t="s">
        <v>2280</v>
      </c>
      <c r="U234" s="102" t="s">
        <v>3334</v>
      </c>
    </row>
    <row r="235" spans="1:21" x14ac:dyDescent="0.2">
      <c r="A235" s="102">
        <v>28100</v>
      </c>
      <c r="B235" t="s">
        <v>2635</v>
      </c>
      <c r="C235" t="s">
        <v>527</v>
      </c>
      <c r="D235" t="s">
        <v>410</v>
      </c>
      <c r="E235" s="102">
        <v>10197</v>
      </c>
      <c r="F235" s="102"/>
      <c r="G235" t="s">
        <v>2633</v>
      </c>
      <c r="H235" s="102" t="s">
        <v>29</v>
      </c>
      <c r="I235" s="102" t="s">
        <v>2282</v>
      </c>
      <c r="J235" s="102" t="s">
        <v>2283</v>
      </c>
      <c r="L235" s="102">
        <v>32248</v>
      </c>
      <c r="M235" t="s">
        <v>28</v>
      </c>
      <c r="N235" t="s">
        <v>3641</v>
      </c>
      <c r="O235" t="s">
        <v>3642</v>
      </c>
      <c r="P235" s="102">
        <v>268</v>
      </c>
      <c r="Q235" s="102"/>
      <c r="R235" t="s">
        <v>2721</v>
      </c>
      <c r="S235" s="102" t="s">
        <v>29</v>
      </c>
      <c r="T235" s="102" t="s">
        <v>2280</v>
      </c>
      <c r="U235" s="102" t="s">
        <v>3334</v>
      </c>
    </row>
    <row r="236" spans="1:21" x14ac:dyDescent="0.2">
      <c r="A236" s="102">
        <v>879</v>
      </c>
      <c r="B236" t="s">
        <v>317</v>
      </c>
      <c r="C236" t="s">
        <v>27</v>
      </c>
      <c r="D236" t="s">
        <v>165</v>
      </c>
      <c r="E236" s="102">
        <v>104</v>
      </c>
      <c r="F236" s="102"/>
      <c r="G236" t="s">
        <v>2318</v>
      </c>
      <c r="H236" s="102" t="s">
        <v>29</v>
      </c>
      <c r="I236" s="102" t="s">
        <v>2282</v>
      </c>
      <c r="J236" s="102" t="s">
        <v>2283</v>
      </c>
      <c r="L236" s="102">
        <v>18936</v>
      </c>
      <c r="M236" t="s">
        <v>158</v>
      </c>
      <c r="N236" t="s">
        <v>3643</v>
      </c>
      <c r="O236" t="s">
        <v>3644</v>
      </c>
      <c r="P236" s="102">
        <v>10108</v>
      </c>
      <c r="Q236" s="102"/>
      <c r="R236" t="s">
        <v>3534</v>
      </c>
      <c r="S236" s="102" t="s">
        <v>29</v>
      </c>
      <c r="T236" s="102" t="s">
        <v>2280</v>
      </c>
      <c r="U236" s="102" t="s">
        <v>3334</v>
      </c>
    </row>
    <row r="237" spans="1:21" x14ac:dyDescent="0.2">
      <c r="A237" s="102">
        <v>15697</v>
      </c>
      <c r="B237" t="s">
        <v>177</v>
      </c>
      <c r="C237" t="s">
        <v>783</v>
      </c>
      <c r="D237" t="s">
        <v>398</v>
      </c>
      <c r="E237" s="102">
        <v>10046</v>
      </c>
      <c r="F237" s="102"/>
      <c r="G237" t="s">
        <v>2488</v>
      </c>
      <c r="H237" s="102" t="s">
        <v>29</v>
      </c>
      <c r="I237" s="102" t="s">
        <v>2282</v>
      </c>
      <c r="J237" s="102" t="s">
        <v>2283</v>
      </c>
      <c r="L237" s="102">
        <v>25246</v>
      </c>
      <c r="M237" t="s">
        <v>83</v>
      </c>
      <c r="N237" t="s">
        <v>3645</v>
      </c>
      <c r="O237" t="s">
        <v>3646</v>
      </c>
      <c r="P237" s="102">
        <v>10302</v>
      </c>
      <c r="Q237" s="102"/>
      <c r="R237" t="s">
        <v>3532</v>
      </c>
      <c r="S237" s="102" t="s">
        <v>29</v>
      </c>
      <c r="T237" s="102" t="s">
        <v>2280</v>
      </c>
      <c r="U237" s="102" t="s">
        <v>3334</v>
      </c>
    </row>
    <row r="238" spans="1:21" x14ac:dyDescent="0.2">
      <c r="A238" s="102">
        <v>15694</v>
      </c>
      <c r="B238" t="s">
        <v>130</v>
      </c>
      <c r="C238" t="s">
        <v>2087</v>
      </c>
      <c r="D238" t="s">
        <v>222</v>
      </c>
      <c r="E238" s="102">
        <v>10046</v>
      </c>
      <c r="F238" s="102"/>
      <c r="G238" t="s">
        <v>2488</v>
      </c>
      <c r="H238" s="102" t="s">
        <v>29</v>
      </c>
      <c r="I238" s="102" t="s">
        <v>2282</v>
      </c>
      <c r="J238" s="102" t="s">
        <v>2283</v>
      </c>
      <c r="L238" s="102">
        <v>24488</v>
      </c>
      <c r="M238" t="s">
        <v>30</v>
      </c>
      <c r="N238" t="s">
        <v>3647</v>
      </c>
      <c r="O238" t="s">
        <v>66</v>
      </c>
      <c r="P238" s="102">
        <v>736</v>
      </c>
      <c r="Q238" s="102"/>
      <c r="R238" t="s">
        <v>2300</v>
      </c>
      <c r="S238" s="102" t="s">
        <v>29</v>
      </c>
      <c r="T238" s="102" t="s">
        <v>2280</v>
      </c>
      <c r="U238" s="102" t="s">
        <v>3334</v>
      </c>
    </row>
    <row r="239" spans="1:21" x14ac:dyDescent="0.2">
      <c r="A239" s="102">
        <v>19617</v>
      </c>
      <c r="B239" t="s">
        <v>199</v>
      </c>
      <c r="C239" t="s">
        <v>1788</v>
      </c>
      <c r="D239" t="s">
        <v>2454</v>
      </c>
      <c r="E239" s="102">
        <v>674</v>
      </c>
      <c r="F239" s="102"/>
      <c r="G239" t="s">
        <v>1521</v>
      </c>
      <c r="H239" s="102" t="s">
        <v>29</v>
      </c>
      <c r="I239" s="102" t="s">
        <v>2282</v>
      </c>
      <c r="J239" s="102" t="s">
        <v>2283</v>
      </c>
      <c r="L239" s="102">
        <v>24496</v>
      </c>
      <c r="M239" t="s">
        <v>177</v>
      </c>
      <c r="N239" t="s">
        <v>448</v>
      </c>
      <c r="O239" t="s">
        <v>213</v>
      </c>
      <c r="P239" s="102">
        <v>300</v>
      </c>
      <c r="Q239" s="102"/>
      <c r="R239" t="s">
        <v>2438</v>
      </c>
      <c r="S239" s="102" t="s">
        <v>29</v>
      </c>
      <c r="T239" s="102" t="s">
        <v>2280</v>
      </c>
      <c r="U239" s="102" t="s">
        <v>3334</v>
      </c>
    </row>
    <row r="240" spans="1:21" x14ac:dyDescent="0.2">
      <c r="A240" s="102">
        <v>6228</v>
      </c>
      <c r="B240" t="s">
        <v>245</v>
      </c>
      <c r="C240" t="s">
        <v>279</v>
      </c>
      <c r="D240" t="s">
        <v>2455</v>
      </c>
      <c r="E240" s="102">
        <v>674</v>
      </c>
      <c r="F240" s="102"/>
      <c r="G240" t="s">
        <v>1521</v>
      </c>
      <c r="H240" s="102" t="s">
        <v>29</v>
      </c>
      <c r="I240" s="102" t="s">
        <v>2282</v>
      </c>
      <c r="J240" s="102" t="s">
        <v>2283</v>
      </c>
      <c r="L240" s="102">
        <v>8877</v>
      </c>
      <c r="M240" t="s">
        <v>365</v>
      </c>
      <c r="N240" t="s">
        <v>501</v>
      </c>
      <c r="O240" t="s">
        <v>520</v>
      </c>
      <c r="P240" s="102">
        <v>643</v>
      </c>
      <c r="Q240" s="102"/>
      <c r="R240" t="s">
        <v>2324</v>
      </c>
      <c r="S240" s="102" t="s">
        <v>29</v>
      </c>
      <c r="T240" s="102" t="s">
        <v>2280</v>
      </c>
      <c r="U240" s="102" t="s">
        <v>3334</v>
      </c>
    </row>
    <row r="241" spans="1:21" x14ac:dyDescent="0.2">
      <c r="A241" s="102">
        <v>22300</v>
      </c>
      <c r="B241" t="s">
        <v>218</v>
      </c>
      <c r="C241" t="s">
        <v>2529</v>
      </c>
      <c r="D241" t="s">
        <v>1161</v>
      </c>
      <c r="E241" s="102">
        <v>10046</v>
      </c>
      <c r="F241" s="102"/>
      <c r="G241" t="s">
        <v>2488</v>
      </c>
      <c r="H241" s="102" t="s">
        <v>29</v>
      </c>
      <c r="I241" s="102" t="s">
        <v>2282</v>
      </c>
      <c r="J241" s="102" t="s">
        <v>2283</v>
      </c>
      <c r="L241" s="102">
        <v>4992</v>
      </c>
      <c r="M241" t="s">
        <v>32</v>
      </c>
      <c r="N241" t="s">
        <v>190</v>
      </c>
      <c r="O241" t="s">
        <v>2813</v>
      </c>
      <c r="P241" s="102">
        <v>586</v>
      </c>
      <c r="Q241" s="102"/>
      <c r="R241" t="s">
        <v>3595</v>
      </c>
      <c r="S241" s="102" t="s">
        <v>29</v>
      </c>
      <c r="T241" s="102" t="s">
        <v>2280</v>
      </c>
      <c r="U241" s="102" t="s">
        <v>3334</v>
      </c>
    </row>
    <row r="242" spans="1:21" x14ac:dyDescent="0.2">
      <c r="A242" s="102">
        <v>1191</v>
      </c>
      <c r="B242" t="s">
        <v>298</v>
      </c>
      <c r="C242" t="s">
        <v>206</v>
      </c>
      <c r="D242" t="s">
        <v>25</v>
      </c>
      <c r="E242" s="102">
        <v>603</v>
      </c>
      <c r="F242" s="102"/>
      <c r="G242" t="s">
        <v>2384</v>
      </c>
      <c r="H242" s="102" t="s">
        <v>29</v>
      </c>
      <c r="I242" s="102" t="s">
        <v>2282</v>
      </c>
      <c r="J242" s="102" t="s">
        <v>2283</v>
      </c>
      <c r="L242" s="102">
        <v>24874</v>
      </c>
      <c r="M242" t="s">
        <v>88</v>
      </c>
      <c r="N242" t="s">
        <v>587</v>
      </c>
      <c r="O242" t="s">
        <v>215</v>
      </c>
      <c r="P242" s="102">
        <v>10417</v>
      </c>
      <c r="Q242" s="102"/>
      <c r="R242" t="s">
        <v>2818</v>
      </c>
      <c r="S242" s="102" t="s">
        <v>29</v>
      </c>
      <c r="T242" s="102" t="s">
        <v>2280</v>
      </c>
      <c r="U242" s="102" t="s">
        <v>3334</v>
      </c>
    </row>
    <row r="243" spans="1:21" x14ac:dyDescent="0.2">
      <c r="A243" s="102">
        <v>7294</v>
      </c>
      <c r="B243" t="s">
        <v>256</v>
      </c>
      <c r="C243" t="s">
        <v>1266</v>
      </c>
      <c r="D243" t="s">
        <v>1264</v>
      </c>
      <c r="E243" s="102">
        <v>671</v>
      </c>
      <c r="F243" s="102"/>
      <c r="G243" t="s">
        <v>3648</v>
      </c>
      <c r="H243" s="102" t="s">
        <v>29</v>
      </c>
      <c r="I243" s="102" t="s">
        <v>2282</v>
      </c>
      <c r="J243" s="102" t="s">
        <v>2283</v>
      </c>
      <c r="L243" s="102">
        <v>25840</v>
      </c>
      <c r="M243" t="s">
        <v>369</v>
      </c>
      <c r="N243" t="s">
        <v>3649</v>
      </c>
      <c r="O243" t="s">
        <v>174</v>
      </c>
      <c r="P243" s="102">
        <v>246</v>
      </c>
      <c r="Q243" s="102"/>
      <c r="R243" t="s">
        <v>3540</v>
      </c>
      <c r="S243" s="102" t="s">
        <v>29</v>
      </c>
      <c r="T243" s="102" t="s">
        <v>2280</v>
      </c>
      <c r="U243" s="102" t="s">
        <v>3334</v>
      </c>
    </row>
    <row r="244" spans="1:21" x14ac:dyDescent="0.2">
      <c r="A244" s="102">
        <v>10568</v>
      </c>
      <c r="B244" t="s">
        <v>198</v>
      </c>
      <c r="C244" t="s">
        <v>418</v>
      </c>
      <c r="D244" t="s">
        <v>933</v>
      </c>
      <c r="E244" s="102">
        <v>603</v>
      </c>
      <c r="F244" s="102"/>
      <c r="G244" t="s">
        <v>2384</v>
      </c>
      <c r="H244" s="102" t="s">
        <v>29</v>
      </c>
      <c r="I244" s="102" t="s">
        <v>2282</v>
      </c>
      <c r="J244" s="102" t="s">
        <v>2283</v>
      </c>
      <c r="L244" s="102">
        <v>25188</v>
      </c>
      <c r="M244" t="s">
        <v>3650</v>
      </c>
      <c r="N244" t="s">
        <v>3651</v>
      </c>
      <c r="O244" t="s">
        <v>314</v>
      </c>
      <c r="P244" s="102">
        <v>10142</v>
      </c>
      <c r="Q244" s="102"/>
      <c r="R244" t="s">
        <v>3555</v>
      </c>
      <c r="S244" s="102" t="s">
        <v>29</v>
      </c>
      <c r="T244" s="102" t="s">
        <v>2280</v>
      </c>
      <c r="U244" s="102" t="s">
        <v>3334</v>
      </c>
    </row>
    <row r="245" spans="1:21" x14ac:dyDescent="0.2">
      <c r="A245" s="102">
        <v>15696</v>
      </c>
      <c r="B245" t="s">
        <v>121</v>
      </c>
      <c r="C245" t="s">
        <v>363</v>
      </c>
      <c r="D245" t="s">
        <v>3652</v>
      </c>
      <c r="E245" s="102">
        <v>10046</v>
      </c>
      <c r="F245" s="102"/>
      <c r="G245" t="s">
        <v>2488</v>
      </c>
      <c r="H245" s="102" t="s">
        <v>29</v>
      </c>
      <c r="I245" s="102" t="s">
        <v>2282</v>
      </c>
      <c r="J245" s="102" t="s">
        <v>2283</v>
      </c>
      <c r="L245" s="102">
        <v>28972</v>
      </c>
      <c r="M245" t="s">
        <v>3653</v>
      </c>
      <c r="N245" t="s">
        <v>3654</v>
      </c>
      <c r="O245" t="s">
        <v>3518</v>
      </c>
      <c r="P245" s="102">
        <v>10174</v>
      </c>
      <c r="Q245" s="102"/>
      <c r="S245" s="102" t="s">
        <v>29</v>
      </c>
      <c r="T245" s="102" t="s">
        <v>2280</v>
      </c>
      <c r="U245" s="102" t="s">
        <v>3334</v>
      </c>
    </row>
    <row r="246" spans="1:21" x14ac:dyDescent="0.2">
      <c r="A246" s="102">
        <v>10569</v>
      </c>
      <c r="B246" t="s">
        <v>123</v>
      </c>
      <c r="C246" t="s">
        <v>49</v>
      </c>
      <c r="D246" t="s">
        <v>1307</v>
      </c>
      <c r="E246" s="102">
        <v>603</v>
      </c>
      <c r="F246" s="102"/>
      <c r="G246" t="s">
        <v>2384</v>
      </c>
      <c r="H246" s="102" t="s">
        <v>29</v>
      </c>
      <c r="I246" s="102" t="s">
        <v>2282</v>
      </c>
      <c r="J246" s="102" t="s">
        <v>2283</v>
      </c>
      <c r="L246" s="102">
        <v>25898</v>
      </c>
      <c r="M246" t="s">
        <v>89</v>
      </c>
      <c r="N246" t="s">
        <v>215</v>
      </c>
      <c r="O246" t="s">
        <v>3655</v>
      </c>
      <c r="P246" s="102">
        <v>643</v>
      </c>
      <c r="Q246" s="102"/>
      <c r="R246" t="s">
        <v>2324</v>
      </c>
      <c r="S246" s="102" t="s">
        <v>29</v>
      </c>
      <c r="T246" s="102" t="s">
        <v>2280</v>
      </c>
      <c r="U246" s="102" t="s">
        <v>3334</v>
      </c>
    </row>
    <row r="247" spans="1:21" x14ac:dyDescent="0.2">
      <c r="A247" s="102">
        <v>6965</v>
      </c>
      <c r="B247" t="s">
        <v>207</v>
      </c>
      <c r="C247" t="s">
        <v>2463</v>
      </c>
      <c r="D247" t="s">
        <v>2464</v>
      </c>
      <c r="E247" s="102">
        <v>58</v>
      </c>
      <c r="F247" s="102"/>
      <c r="G247" t="s">
        <v>2457</v>
      </c>
      <c r="H247" s="102" t="s">
        <v>29</v>
      </c>
      <c r="I247" s="102" t="s">
        <v>2282</v>
      </c>
      <c r="J247" s="102" t="s">
        <v>2283</v>
      </c>
      <c r="L247" s="102">
        <v>26040</v>
      </c>
      <c r="M247" t="s">
        <v>88</v>
      </c>
      <c r="N247" t="s">
        <v>3656</v>
      </c>
      <c r="O247" t="s">
        <v>52</v>
      </c>
      <c r="P247" s="102">
        <v>706</v>
      </c>
      <c r="Q247" s="102"/>
      <c r="R247" t="s">
        <v>3592</v>
      </c>
      <c r="S247" s="102" t="s">
        <v>29</v>
      </c>
      <c r="T247" s="102" t="s">
        <v>2280</v>
      </c>
      <c r="U247" s="102" t="s">
        <v>3334</v>
      </c>
    </row>
    <row r="248" spans="1:21" x14ac:dyDescent="0.2">
      <c r="A248" s="102">
        <v>5437</v>
      </c>
      <c r="B248" t="s">
        <v>2418</v>
      </c>
      <c r="C248" t="s">
        <v>269</v>
      </c>
      <c r="D248" t="s">
        <v>743</v>
      </c>
      <c r="E248" s="102">
        <v>674</v>
      </c>
      <c r="F248" s="102"/>
      <c r="G248" t="s">
        <v>1521</v>
      </c>
      <c r="H248" s="102" t="s">
        <v>29</v>
      </c>
      <c r="I248" s="102" t="s">
        <v>2282</v>
      </c>
      <c r="J248" s="102" t="s">
        <v>2283</v>
      </c>
      <c r="L248" s="102">
        <v>26055</v>
      </c>
      <c r="M248" t="s">
        <v>3657</v>
      </c>
      <c r="N248" t="s">
        <v>3658</v>
      </c>
      <c r="P248" s="102">
        <v>253</v>
      </c>
      <c r="Q248" s="102"/>
      <c r="R248" t="s">
        <v>2759</v>
      </c>
      <c r="S248" s="102" t="s">
        <v>29</v>
      </c>
      <c r="T248" s="102" t="s">
        <v>2280</v>
      </c>
      <c r="U248" s="102" t="s">
        <v>3334</v>
      </c>
    </row>
    <row r="249" spans="1:21" x14ac:dyDescent="0.2">
      <c r="A249" s="102">
        <v>8537</v>
      </c>
      <c r="B249" t="s">
        <v>470</v>
      </c>
      <c r="C249" t="s">
        <v>320</v>
      </c>
      <c r="D249" t="s">
        <v>36</v>
      </c>
      <c r="E249" s="102">
        <v>58</v>
      </c>
      <c r="F249" s="102"/>
      <c r="G249" t="s">
        <v>2457</v>
      </c>
      <c r="H249" s="102" t="s">
        <v>29</v>
      </c>
      <c r="I249" s="102" t="s">
        <v>2282</v>
      </c>
      <c r="J249" s="102" t="s">
        <v>2283</v>
      </c>
      <c r="L249" s="102">
        <v>24960</v>
      </c>
      <c r="M249" t="s">
        <v>647</v>
      </c>
      <c r="N249" t="s">
        <v>3659</v>
      </c>
      <c r="O249" t="s">
        <v>3660</v>
      </c>
      <c r="P249" s="102">
        <v>10126</v>
      </c>
      <c r="Q249" s="102"/>
      <c r="R249" t="s">
        <v>3222</v>
      </c>
      <c r="S249" s="102" t="s">
        <v>29</v>
      </c>
      <c r="T249" s="102" t="s">
        <v>2280</v>
      </c>
      <c r="U249" s="102" t="s">
        <v>3334</v>
      </c>
    </row>
    <row r="250" spans="1:21" x14ac:dyDescent="0.2">
      <c r="A250" s="102">
        <v>21491</v>
      </c>
      <c r="B250" t="s">
        <v>1699</v>
      </c>
      <c r="C250" t="s">
        <v>841</v>
      </c>
      <c r="D250" t="s">
        <v>3493</v>
      </c>
      <c r="E250" s="102">
        <v>425</v>
      </c>
      <c r="F250" s="102"/>
      <c r="G250" t="s">
        <v>2322</v>
      </c>
      <c r="H250" s="102" t="s">
        <v>29</v>
      </c>
      <c r="I250" s="102" t="s">
        <v>2282</v>
      </c>
      <c r="J250" s="102" t="s">
        <v>2283</v>
      </c>
      <c r="L250" s="102">
        <v>26065</v>
      </c>
      <c r="M250" t="s">
        <v>3661</v>
      </c>
      <c r="N250" t="s">
        <v>3662</v>
      </c>
      <c r="P250" s="102">
        <v>583</v>
      </c>
      <c r="Q250" s="102"/>
      <c r="R250" t="s">
        <v>770</v>
      </c>
      <c r="S250" s="102" t="s">
        <v>29</v>
      </c>
      <c r="T250" s="102" t="s">
        <v>2280</v>
      </c>
      <c r="U250" s="102" t="s">
        <v>3334</v>
      </c>
    </row>
    <row r="251" spans="1:21" x14ac:dyDescent="0.2">
      <c r="A251" s="102">
        <v>18977</v>
      </c>
      <c r="B251" t="s">
        <v>123</v>
      </c>
      <c r="C251" t="s">
        <v>303</v>
      </c>
      <c r="D251" t="s">
        <v>1231</v>
      </c>
      <c r="E251" s="102">
        <v>425</v>
      </c>
      <c r="F251" s="102"/>
      <c r="G251" t="s">
        <v>2322</v>
      </c>
      <c r="H251" s="102" t="s">
        <v>29</v>
      </c>
      <c r="I251" s="102" t="s">
        <v>2282</v>
      </c>
      <c r="J251" s="102" t="s">
        <v>2283</v>
      </c>
      <c r="L251" s="102">
        <v>15225</v>
      </c>
      <c r="M251" t="s">
        <v>3663</v>
      </c>
      <c r="N251" t="s">
        <v>3664</v>
      </c>
      <c r="O251" t="s">
        <v>662</v>
      </c>
      <c r="P251" s="102">
        <v>736</v>
      </c>
      <c r="Q251" s="102"/>
      <c r="R251" t="s">
        <v>2300</v>
      </c>
      <c r="S251" s="102" t="s">
        <v>29</v>
      </c>
      <c r="T251" s="102" t="s">
        <v>2280</v>
      </c>
      <c r="U251" s="102" t="s">
        <v>3334</v>
      </c>
    </row>
    <row r="252" spans="1:21" x14ac:dyDescent="0.2">
      <c r="A252" s="102">
        <v>20286</v>
      </c>
      <c r="B252" t="s">
        <v>88</v>
      </c>
      <c r="C252" t="s">
        <v>817</v>
      </c>
      <c r="D252" t="s">
        <v>35</v>
      </c>
      <c r="E252" s="102">
        <v>425</v>
      </c>
      <c r="F252" s="102"/>
      <c r="G252" t="s">
        <v>2322</v>
      </c>
      <c r="H252" s="102" t="s">
        <v>29</v>
      </c>
      <c r="I252" s="102" t="s">
        <v>2282</v>
      </c>
      <c r="J252" s="102" t="s">
        <v>2283</v>
      </c>
      <c r="L252" s="102">
        <v>25378</v>
      </c>
      <c r="M252" t="s">
        <v>153</v>
      </c>
      <c r="N252" t="s">
        <v>3665</v>
      </c>
      <c r="O252" t="s">
        <v>35</v>
      </c>
      <c r="P252" s="102">
        <v>10419</v>
      </c>
      <c r="Q252" s="102"/>
      <c r="R252" t="s">
        <v>2900</v>
      </c>
      <c r="S252" s="102" t="s">
        <v>29</v>
      </c>
      <c r="T252" s="102" t="s">
        <v>2280</v>
      </c>
      <c r="U252" s="102" t="s">
        <v>3334</v>
      </c>
    </row>
    <row r="253" spans="1:21" x14ac:dyDescent="0.2">
      <c r="A253" s="102">
        <v>9133</v>
      </c>
      <c r="B253" t="s">
        <v>219</v>
      </c>
      <c r="C253" t="s">
        <v>698</v>
      </c>
      <c r="D253" t="s">
        <v>34</v>
      </c>
      <c r="E253" s="102">
        <v>59</v>
      </c>
      <c r="F253" s="102"/>
      <c r="G253" t="s">
        <v>2462</v>
      </c>
      <c r="H253" s="102" t="s">
        <v>29</v>
      </c>
      <c r="I253" s="102" t="s">
        <v>2282</v>
      </c>
      <c r="J253" s="102" t="s">
        <v>2283</v>
      </c>
      <c r="L253" s="102">
        <v>18995</v>
      </c>
      <c r="M253" t="s">
        <v>330</v>
      </c>
      <c r="N253" t="s">
        <v>3666</v>
      </c>
      <c r="O253" t="s">
        <v>679</v>
      </c>
      <c r="P253" s="102">
        <v>293</v>
      </c>
      <c r="Q253" s="102"/>
      <c r="R253" t="s">
        <v>2329</v>
      </c>
      <c r="S253" s="102" t="s">
        <v>29</v>
      </c>
      <c r="T253" s="102" t="s">
        <v>2280</v>
      </c>
      <c r="U253" s="102" t="s">
        <v>3334</v>
      </c>
    </row>
    <row r="254" spans="1:21" x14ac:dyDescent="0.2">
      <c r="A254" s="102">
        <v>4107</v>
      </c>
      <c r="B254" t="s">
        <v>405</v>
      </c>
      <c r="C254" t="s">
        <v>406</v>
      </c>
      <c r="D254" t="s">
        <v>353</v>
      </c>
      <c r="E254" s="102">
        <v>598</v>
      </c>
      <c r="F254" s="102"/>
      <c r="G254" t="s">
        <v>1497</v>
      </c>
      <c r="H254" s="102" t="s">
        <v>29</v>
      </c>
      <c r="I254" s="102" t="s">
        <v>2282</v>
      </c>
      <c r="J254" s="102" t="s">
        <v>2283</v>
      </c>
      <c r="L254" s="102">
        <v>21441</v>
      </c>
      <c r="M254" t="s">
        <v>142</v>
      </c>
      <c r="N254" t="s">
        <v>284</v>
      </c>
      <c r="O254" t="s">
        <v>3667</v>
      </c>
      <c r="P254" s="102">
        <v>10174</v>
      </c>
      <c r="Q254" s="102"/>
      <c r="S254" s="102" t="s">
        <v>29</v>
      </c>
      <c r="T254" s="102" t="s">
        <v>2280</v>
      </c>
      <c r="U254" s="102" t="s">
        <v>3334</v>
      </c>
    </row>
    <row r="255" spans="1:21" x14ac:dyDescent="0.2">
      <c r="A255" s="102">
        <v>16296</v>
      </c>
      <c r="B255" t="s">
        <v>707</v>
      </c>
      <c r="C255" t="s">
        <v>878</v>
      </c>
      <c r="D255" t="s">
        <v>573</v>
      </c>
      <c r="E255" s="102">
        <v>425</v>
      </c>
      <c r="F255" s="102"/>
      <c r="G255" t="s">
        <v>2322</v>
      </c>
      <c r="H255" s="102" t="s">
        <v>29</v>
      </c>
      <c r="I255" s="102" t="s">
        <v>2282</v>
      </c>
      <c r="J255" s="102" t="s">
        <v>2283</v>
      </c>
      <c r="L255" s="102">
        <v>26127</v>
      </c>
      <c r="M255" t="s">
        <v>3668</v>
      </c>
      <c r="N255" t="s">
        <v>49</v>
      </c>
      <c r="O255" t="s">
        <v>35</v>
      </c>
      <c r="P255" s="102">
        <v>406</v>
      </c>
      <c r="Q255" s="102"/>
      <c r="R255" t="s">
        <v>2591</v>
      </c>
      <c r="S255" s="102" t="s">
        <v>29</v>
      </c>
      <c r="T255" s="102" t="s">
        <v>2280</v>
      </c>
      <c r="U255" s="102" t="s">
        <v>3334</v>
      </c>
    </row>
    <row r="256" spans="1:21" x14ac:dyDescent="0.2">
      <c r="A256" s="102">
        <v>9380</v>
      </c>
      <c r="B256" t="s">
        <v>28</v>
      </c>
      <c r="C256" t="s">
        <v>783</v>
      </c>
      <c r="D256" t="s">
        <v>1681</v>
      </c>
      <c r="E256" s="102">
        <v>710</v>
      </c>
      <c r="F256" s="102"/>
      <c r="G256" t="s">
        <v>2756</v>
      </c>
      <c r="H256" s="102" t="s">
        <v>29</v>
      </c>
      <c r="I256" s="102" t="s">
        <v>2282</v>
      </c>
      <c r="J256" s="102" t="s">
        <v>2283</v>
      </c>
      <c r="L256" s="102">
        <v>25245</v>
      </c>
      <c r="M256" t="s">
        <v>192</v>
      </c>
      <c r="N256" t="s">
        <v>702</v>
      </c>
      <c r="O256" t="s">
        <v>27</v>
      </c>
      <c r="P256" s="102">
        <v>643</v>
      </c>
      <c r="Q256" s="102"/>
      <c r="R256" t="s">
        <v>2324</v>
      </c>
      <c r="S256" s="102" t="s">
        <v>29</v>
      </c>
      <c r="T256" s="102" t="s">
        <v>2280</v>
      </c>
      <c r="U256" s="102" t="s">
        <v>3334</v>
      </c>
    </row>
    <row r="257" spans="1:21" x14ac:dyDescent="0.2">
      <c r="A257" s="102">
        <v>27736</v>
      </c>
      <c r="B257" t="s">
        <v>30</v>
      </c>
      <c r="C257" t="s">
        <v>1762</v>
      </c>
      <c r="D257" t="s">
        <v>2761</v>
      </c>
      <c r="E257" s="102">
        <v>10172</v>
      </c>
      <c r="F257" s="102"/>
      <c r="H257" s="102" t="s">
        <v>29</v>
      </c>
      <c r="I257" s="102" t="s">
        <v>2282</v>
      </c>
      <c r="J257" s="102" t="s">
        <v>2283</v>
      </c>
      <c r="L257" s="102">
        <v>24751</v>
      </c>
      <c r="M257" t="s">
        <v>78</v>
      </c>
      <c r="N257" t="s">
        <v>398</v>
      </c>
      <c r="O257" t="s">
        <v>806</v>
      </c>
      <c r="P257" s="102">
        <v>268</v>
      </c>
      <c r="Q257" s="102"/>
      <c r="R257" t="s">
        <v>2721</v>
      </c>
      <c r="S257" s="102" t="s">
        <v>29</v>
      </c>
      <c r="T257" s="102" t="s">
        <v>2280</v>
      </c>
      <c r="U257" s="102" t="s">
        <v>3334</v>
      </c>
    </row>
    <row r="258" spans="1:21" x14ac:dyDescent="0.2">
      <c r="A258" s="102">
        <v>783</v>
      </c>
      <c r="B258" t="s">
        <v>109</v>
      </c>
      <c r="C258" t="s">
        <v>1</v>
      </c>
      <c r="D258" t="s">
        <v>0</v>
      </c>
      <c r="E258" s="102">
        <v>10149</v>
      </c>
      <c r="F258" s="102"/>
      <c r="G258" t="s">
        <v>2643</v>
      </c>
      <c r="H258" s="102" t="s">
        <v>29</v>
      </c>
      <c r="I258" s="102" t="s">
        <v>2282</v>
      </c>
      <c r="J258" s="102" t="s">
        <v>2283</v>
      </c>
      <c r="L258" s="102">
        <v>1670</v>
      </c>
      <c r="M258" t="s">
        <v>30</v>
      </c>
      <c r="N258" t="s">
        <v>224</v>
      </c>
      <c r="O258" t="s">
        <v>3669</v>
      </c>
      <c r="P258" s="102">
        <v>292</v>
      </c>
      <c r="Q258" s="102"/>
      <c r="R258" t="s">
        <v>2330</v>
      </c>
      <c r="S258" s="102" t="s">
        <v>29</v>
      </c>
      <c r="T258" s="102" t="s">
        <v>2280</v>
      </c>
      <c r="U258" s="102" t="s">
        <v>3334</v>
      </c>
    </row>
    <row r="259" spans="1:21" x14ac:dyDescent="0.2">
      <c r="A259" s="102">
        <v>9789</v>
      </c>
      <c r="B259" t="s">
        <v>835</v>
      </c>
      <c r="C259" t="s">
        <v>836</v>
      </c>
      <c r="D259" t="s">
        <v>288</v>
      </c>
      <c r="E259" s="102">
        <v>253</v>
      </c>
      <c r="F259" s="102"/>
      <c r="G259" t="s">
        <v>2759</v>
      </c>
      <c r="H259" s="102" t="s">
        <v>29</v>
      </c>
      <c r="I259" s="102" t="s">
        <v>2282</v>
      </c>
      <c r="J259" s="102" t="s">
        <v>2283</v>
      </c>
      <c r="L259" s="102">
        <v>1387</v>
      </c>
      <c r="M259" t="s">
        <v>477</v>
      </c>
      <c r="N259" t="s">
        <v>138</v>
      </c>
      <c r="O259" t="s">
        <v>279</v>
      </c>
      <c r="P259" s="102">
        <v>10316</v>
      </c>
      <c r="Q259" s="102"/>
      <c r="R259" t="s">
        <v>3560</v>
      </c>
      <c r="S259" s="102" t="s">
        <v>29</v>
      </c>
      <c r="T259" s="102" t="s">
        <v>2280</v>
      </c>
      <c r="U259" s="102" t="s">
        <v>3334</v>
      </c>
    </row>
    <row r="260" spans="1:21" x14ac:dyDescent="0.2">
      <c r="A260" s="102">
        <v>933</v>
      </c>
      <c r="B260" t="s">
        <v>201</v>
      </c>
      <c r="C260" t="s">
        <v>364</v>
      </c>
      <c r="D260" t="s">
        <v>85</v>
      </c>
      <c r="E260" s="102">
        <v>575</v>
      </c>
      <c r="F260" s="102"/>
      <c r="G260" t="s">
        <v>118</v>
      </c>
      <c r="H260" s="102" t="s">
        <v>29</v>
      </c>
      <c r="I260" s="102" t="s">
        <v>2282</v>
      </c>
      <c r="J260" s="102" t="s">
        <v>2283</v>
      </c>
      <c r="L260" s="102">
        <v>25393</v>
      </c>
      <c r="M260" t="s">
        <v>477</v>
      </c>
      <c r="N260" t="s">
        <v>45</v>
      </c>
      <c r="O260" t="s">
        <v>3670</v>
      </c>
      <c r="P260" s="102">
        <v>10036</v>
      </c>
      <c r="Q260" s="102"/>
      <c r="R260" t="s">
        <v>2835</v>
      </c>
      <c r="S260" s="102" t="s">
        <v>29</v>
      </c>
      <c r="T260" s="102" t="s">
        <v>2280</v>
      </c>
      <c r="U260" s="102" t="s">
        <v>3334</v>
      </c>
    </row>
    <row r="261" spans="1:21" x14ac:dyDescent="0.2">
      <c r="A261" s="102">
        <v>896</v>
      </c>
      <c r="B261" t="s">
        <v>1676</v>
      </c>
      <c r="C261" t="s">
        <v>384</v>
      </c>
      <c r="D261" t="s">
        <v>385</v>
      </c>
      <c r="E261" s="102">
        <v>278</v>
      </c>
      <c r="F261" s="102"/>
      <c r="G261" t="s">
        <v>2326</v>
      </c>
      <c r="H261" s="102" t="s">
        <v>29</v>
      </c>
      <c r="I261" s="102" t="s">
        <v>2282</v>
      </c>
      <c r="J261" s="102" t="s">
        <v>2283</v>
      </c>
      <c r="L261" s="102">
        <v>27258</v>
      </c>
      <c r="M261" t="s">
        <v>88</v>
      </c>
      <c r="N261" t="s">
        <v>27</v>
      </c>
      <c r="O261" t="s">
        <v>703</v>
      </c>
      <c r="P261" s="102">
        <v>10143</v>
      </c>
      <c r="Q261" s="102"/>
      <c r="R261" t="s">
        <v>2526</v>
      </c>
      <c r="S261" s="102" t="s">
        <v>29</v>
      </c>
      <c r="T261" s="102" t="s">
        <v>2280</v>
      </c>
      <c r="U261" s="102" t="s">
        <v>3334</v>
      </c>
    </row>
    <row r="262" spans="1:21" x14ac:dyDescent="0.2">
      <c r="A262" s="102">
        <v>25928</v>
      </c>
      <c r="B262" t="s">
        <v>121</v>
      </c>
      <c r="C262" t="s">
        <v>857</v>
      </c>
      <c r="D262" t="s">
        <v>66</v>
      </c>
      <c r="E262" s="102">
        <v>404</v>
      </c>
      <c r="F262" s="102"/>
      <c r="G262" t="s">
        <v>2704</v>
      </c>
      <c r="H262" s="102" t="s">
        <v>29</v>
      </c>
      <c r="I262" s="102" t="s">
        <v>2282</v>
      </c>
      <c r="J262" s="102" t="s">
        <v>2283</v>
      </c>
      <c r="L262" s="102">
        <v>17962</v>
      </c>
      <c r="M262" t="s">
        <v>187</v>
      </c>
      <c r="N262" t="s">
        <v>3671</v>
      </c>
      <c r="O262" t="s">
        <v>3672</v>
      </c>
      <c r="P262" s="102">
        <v>10089</v>
      </c>
      <c r="Q262" s="102"/>
      <c r="R262" t="s">
        <v>3529</v>
      </c>
      <c r="S262" s="102" t="s">
        <v>29</v>
      </c>
      <c r="T262" s="102" t="s">
        <v>2280</v>
      </c>
      <c r="U262" s="102" t="s">
        <v>3334</v>
      </c>
    </row>
    <row r="263" spans="1:21" x14ac:dyDescent="0.2">
      <c r="A263" s="102">
        <v>24745</v>
      </c>
      <c r="B263" t="s">
        <v>417</v>
      </c>
      <c r="C263" t="s">
        <v>686</v>
      </c>
      <c r="D263" t="s">
        <v>54</v>
      </c>
      <c r="E263" s="102">
        <v>268</v>
      </c>
      <c r="F263" s="102"/>
      <c r="G263" t="s">
        <v>2721</v>
      </c>
      <c r="H263" s="102" t="s">
        <v>29</v>
      </c>
      <c r="I263" s="102" t="s">
        <v>2282</v>
      </c>
      <c r="J263" s="102" t="s">
        <v>2283</v>
      </c>
      <c r="L263" s="102">
        <v>25391</v>
      </c>
      <c r="M263" t="s">
        <v>88</v>
      </c>
      <c r="N263" t="s">
        <v>278</v>
      </c>
      <c r="O263" t="s">
        <v>331</v>
      </c>
      <c r="P263" s="102">
        <v>10296</v>
      </c>
      <c r="Q263" s="102"/>
      <c r="R263" t="s">
        <v>3673</v>
      </c>
      <c r="S263" s="102" t="s">
        <v>29</v>
      </c>
      <c r="T263" s="102" t="s">
        <v>2280</v>
      </c>
      <c r="U263" s="102" t="s">
        <v>3334</v>
      </c>
    </row>
    <row r="264" spans="1:21" x14ac:dyDescent="0.2">
      <c r="A264" s="102">
        <v>746</v>
      </c>
      <c r="B264" t="s">
        <v>150</v>
      </c>
      <c r="C264" t="s">
        <v>233</v>
      </c>
      <c r="D264" t="s">
        <v>138</v>
      </c>
      <c r="E264" s="102">
        <v>598</v>
      </c>
      <c r="F264" s="102"/>
      <c r="G264" t="s">
        <v>1497</v>
      </c>
      <c r="H264" s="102" t="s">
        <v>29</v>
      </c>
      <c r="I264" s="102" t="s">
        <v>2282</v>
      </c>
      <c r="J264" s="102" t="s">
        <v>2283</v>
      </c>
      <c r="L264" s="102">
        <v>25484</v>
      </c>
      <c r="M264" t="s">
        <v>148</v>
      </c>
      <c r="N264" t="s">
        <v>278</v>
      </c>
      <c r="O264" t="s">
        <v>3674</v>
      </c>
      <c r="P264" s="102">
        <v>10328</v>
      </c>
      <c r="Q264" s="102"/>
      <c r="R264" t="s">
        <v>3224</v>
      </c>
      <c r="S264" s="102" t="s">
        <v>29</v>
      </c>
      <c r="T264" s="102" t="s">
        <v>2280</v>
      </c>
      <c r="U264" s="102" t="s">
        <v>3334</v>
      </c>
    </row>
    <row r="265" spans="1:21" x14ac:dyDescent="0.2">
      <c r="A265" s="102">
        <v>21555</v>
      </c>
      <c r="B265" t="s">
        <v>417</v>
      </c>
      <c r="C265" t="s">
        <v>549</v>
      </c>
      <c r="D265" t="s">
        <v>956</v>
      </c>
      <c r="E265" s="102">
        <v>598</v>
      </c>
      <c r="F265" s="102"/>
      <c r="G265" t="s">
        <v>1497</v>
      </c>
      <c r="H265" s="102" t="s">
        <v>29</v>
      </c>
      <c r="I265" s="102" t="s">
        <v>2282</v>
      </c>
      <c r="J265" s="102" t="s">
        <v>2283</v>
      </c>
      <c r="L265" s="102">
        <v>25211</v>
      </c>
      <c r="M265" t="s">
        <v>30</v>
      </c>
      <c r="N265" t="s">
        <v>3675</v>
      </c>
      <c r="O265" t="s">
        <v>3676</v>
      </c>
      <c r="P265" s="102">
        <v>10279</v>
      </c>
      <c r="Q265" s="102"/>
      <c r="R265" t="s">
        <v>2800</v>
      </c>
      <c r="S265" s="102" t="s">
        <v>29</v>
      </c>
      <c r="T265" s="102" t="s">
        <v>2280</v>
      </c>
      <c r="U265" s="102" t="s">
        <v>3334</v>
      </c>
    </row>
    <row r="266" spans="1:21" x14ac:dyDescent="0.2">
      <c r="A266" s="102">
        <v>1210</v>
      </c>
      <c r="B266" t="s">
        <v>2787</v>
      </c>
      <c r="C266" t="s">
        <v>2788</v>
      </c>
      <c r="E266" s="102">
        <v>575</v>
      </c>
      <c r="F266" s="102"/>
      <c r="G266" t="s">
        <v>118</v>
      </c>
      <c r="H266" s="102" t="s">
        <v>29</v>
      </c>
      <c r="I266" s="102" t="s">
        <v>2282</v>
      </c>
      <c r="J266" s="102" t="s">
        <v>2283</v>
      </c>
      <c r="L266" s="102">
        <v>25384</v>
      </c>
      <c r="M266" t="s">
        <v>78</v>
      </c>
      <c r="N266" t="s">
        <v>54</v>
      </c>
      <c r="O266" t="s">
        <v>3335</v>
      </c>
      <c r="P266" s="102">
        <v>10036</v>
      </c>
      <c r="Q266" s="102"/>
      <c r="R266" t="s">
        <v>2835</v>
      </c>
      <c r="S266" s="102" t="s">
        <v>29</v>
      </c>
      <c r="T266" s="102" t="s">
        <v>2280</v>
      </c>
      <c r="U266" s="102" t="s">
        <v>3334</v>
      </c>
    </row>
    <row r="267" spans="1:21" x14ac:dyDescent="0.2">
      <c r="A267" s="102">
        <v>24556</v>
      </c>
      <c r="B267" t="s">
        <v>365</v>
      </c>
      <c r="C267" t="s">
        <v>2079</v>
      </c>
      <c r="D267" t="s">
        <v>2080</v>
      </c>
      <c r="E267" s="102">
        <v>335</v>
      </c>
      <c r="F267" s="102"/>
      <c r="G267" t="s">
        <v>2475</v>
      </c>
      <c r="H267" s="102" t="s">
        <v>29</v>
      </c>
      <c r="I267" s="102" t="s">
        <v>2282</v>
      </c>
      <c r="J267" s="102" t="s">
        <v>2283</v>
      </c>
      <c r="L267" s="102">
        <v>25372</v>
      </c>
      <c r="M267" t="s">
        <v>123</v>
      </c>
      <c r="N267" t="s">
        <v>54</v>
      </c>
      <c r="O267" t="s">
        <v>3677</v>
      </c>
      <c r="P267" s="102">
        <v>10108</v>
      </c>
      <c r="Q267" s="102"/>
      <c r="R267" t="s">
        <v>3534</v>
      </c>
      <c r="S267" s="102" t="s">
        <v>29</v>
      </c>
      <c r="T267" s="102" t="s">
        <v>2280</v>
      </c>
      <c r="U267" s="102" t="s">
        <v>3334</v>
      </c>
    </row>
    <row r="268" spans="1:21" x14ac:dyDescent="0.2">
      <c r="A268" s="102">
        <v>1211</v>
      </c>
      <c r="B268" t="s">
        <v>740</v>
      </c>
      <c r="C268" t="s">
        <v>634</v>
      </c>
      <c r="D268" t="s">
        <v>873</v>
      </c>
      <c r="E268" s="102">
        <v>128</v>
      </c>
      <c r="F268" s="102"/>
      <c r="G268" t="s">
        <v>2363</v>
      </c>
      <c r="H268" s="102" t="s">
        <v>29</v>
      </c>
      <c r="I268" s="102" t="s">
        <v>2282</v>
      </c>
      <c r="J268" s="102" t="s">
        <v>2283</v>
      </c>
      <c r="L268" s="102">
        <v>25855</v>
      </c>
      <c r="M268" t="s">
        <v>58</v>
      </c>
      <c r="N268" t="s">
        <v>2803</v>
      </c>
      <c r="O268" t="s">
        <v>814</v>
      </c>
      <c r="P268" s="102">
        <v>10316</v>
      </c>
      <c r="Q268" s="102"/>
      <c r="R268" t="s">
        <v>3560</v>
      </c>
      <c r="S268" s="102" t="s">
        <v>29</v>
      </c>
      <c r="T268" s="102" t="s">
        <v>2280</v>
      </c>
      <c r="U268" s="102" t="s">
        <v>3334</v>
      </c>
    </row>
    <row r="269" spans="1:21" x14ac:dyDescent="0.2">
      <c r="A269" s="102">
        <v>1227</v>
      </c>
      <c r="B269" t="s">
        <v>199</v>
      </c>
      <c r="C269" t="s">
        <v>43</v>
      </c>
      <c r="D269" t="s">
        <v>2085</v>
      </c>
      <c r="E269" s="102">
        <v>335</v>
      </c>
      <c r="F269" s="102"/>
      <c r="G269" t="s">
        <v>2475</v>
      </c>
      <c r="H269" s="102" t="s">
        <v>29</v>
      </c>
      <c r="I269" s="102" t="s">
        <v>2282</v>
      </c>
      <c r="J269" s="102" t="s">
        <v>2283</v>
      </c>
      <c r="L269" s="102">
        <v>26096</v>
      </c>
      <c r="M269" t="s">
        <v>3678</v>
      </c>
      <c r="N269" t="s">
        <v>3679</v>
      </c>
      <c r="O269" t="s">
        <v>3680</v>
      </c>
      <c r="P269" s="102">
        <v>293</v>
      </c>
      <c r="Q269" s="102"/>
      <c r="R269" t="s">
        <v>2329</v>
      </c>
      <c r="S269" s="102" t="s">
        <v>29</v>
      </c>
      <c r="T269" s="102" t="s">
        <v>2280</v>
      </c>
      <c r="U269" s="102" t="s">
        <v>3334</v>
      </c>
    </row>
    <row r="270" spans="1:21" x14ac:dyDescent="0.2">
      <c r="A270" s="102">
        <v>25929</v>
      </c>
      <c r="B270" t="s">
        <v>32</v>
      </c>
      <c r="C270" t="s">
        <v>2234</v>
      </c>
      <c r="D270" t="s">
        <v>3681</v>
      </c>
      <c r="E270" s="102">
        <v>10172</v>
      </c>
      <c r="F270" s="102"/>
      <c r="H270" s="102" t="s">
        <v>29</v>
      </c>
      <c r="I270" s="102" t="s">
        <v>2282</v>
      </c>
      <c r="J270" s="102" t="s">
        <v>2283</v>
      </c>
      <c r="L270" s="102">
        <v>24870</v>
      </c>
      <c r="M270" t="s">
        <v>38</v>
      </c>
      <c r="N270" t="s">
        <v>895</v>
      </c>
      <c r="O270" t="s">
        <v>793</v>
      </c>
      <c r="P270" s="102">
        <v>10174</v>
      </c>
      <c r="Q270" s="102"/>
      <c r="S270" s="102" t="s">
        <v>29</v>
      </c>
      <c r="T270" s="102" t="s">
        <v>2280</v>
      </c>
      <c r="U270" s="102" t="s">
        <v>3334</v>
      </c>
    </row>
    <row r="271" spans="1:21" x14ac:dyDescent="0.2">
      <c r="A271" s="102">
        <v>16280</v>
      </c>
      <c r="B271" t="s">
        <v>127</v>
      </c>
      <c r="C271" t="s">
        <v>259</v>
      </c>
      <c r="D271" t="s">
        <v>363</v>
      </c>
      <c r="E271" s="102">
        <v>10314</v>
      </c>
      <c r="F271" s="102"/>
      <c r="G271" t="s">
        <v>2601</v>
      </c>
      <c r="H271" s="102" t="s">
        <v>29</v>
      </c>
      <c r="I271" s="102" t="s">
        <v>2282</v>
      </c>
      <c r="J271" s="102" t="s">
        <v>2283</v>
      </c>
      <c r="L271" s="102">
        <v>8906</v>
      </c>
      <c r="M271" t="s">
        <v>31</v>
      </c>
      <c r="N271" t="s">
        <v>71</v>
      </c>
      <c r="O271" t="s">
        <v>3682</v>
      </c>
      <c r="P271" s="102">
        <v>556</v>
      </c>
      <c r="Q271" s="102"/>
      <c r="R271" t="s">
        <v>3536</v>
      </c>
      <c r="S271" s="102" t="s">
        <v>29</v>
      </c>
      <c r="T271" s="102" t="s">
        <v>2280</v>
      </c>
      <c r="U271" s="102" t="s">
        <v>3334</v>
      </c>
    </row>
    <row r="272" spans="1:21" x14ac:dyDescent="0.2">
      <c r="A272" s="102">
        <v>1233</v>
      </c>
      <c r="B272" t="s">
        <v>30</v>
      </c>
      <c r="C272" t="s">
        <v>445</v>
      </c>
      <c r="D272" t="s">
        <v>446</v>
      </c>
      <c r="E272" s="102">
        <v>269</v>
      </c>
      <c r="F272" s="102"/>
      <c r="G272" t="s">
        <v>2765</v>
      </c>
      <c r="H272" s="102" t="s">
        <v>29</v>
      </c>
      <c r="I272" s="102" t="s">
        <v>2282</v>
      </c>
      <c r="J272" s="102" t="s">
        <v>2283</v>
      </c>
      <c r="L272" s="102">
        <v>26104</v>
      </c>
      <c r="M272" t="s">
        <v>3683</v>
      </c>
      <c r="N272" t="s">
        <v>3684</v>
      </c>
      <c r="P272" s="102">
        <v>585</v>
      </c>
      <c r="Q272" s="102"/>
      <c r="R272" t="s">
        <v>3574</v>
      </c>
      <c r="S272" s="102" t="s">
        <v>29</v>
      </c>
      <c r="T272" s="102" t="s">
        <v>2280</v>
      </c>
      <c r="U272" s="102" t="s">
        <v>3334</v>
      </c>
    </row>
    <row r="273" spans="1:21" x14ac:dyDescent="0.2">
      <c r="A273" s="102">
        <v>4180</v>
      </c>
      <c r="B273" t="s">
        <v>30</v>
      </c>
      <c r="C273" t="s">
        <v>422</v>
      </c>
      <c r="D273" t="s">
        <v>311</v>
      </c>
      <c r="E273" s="102">
        <v>59</v>
      </c>
      <c r="F273" s="102"/>
      <c r="G273" t="s">
        <v>2462</v>
      </c>
      <c r="H273" s="102" t="s">
        <v>29</v>
      </c>
      <c r="I273" s="102" t="s">
        <v>2282</v>
      </c>
      <c r="J273" s="102" t="s">
        <v>2283</v>
      </c>
      <c r="L273" s="102">
        <v>19036</v>
      </c>
      <c r="M273" t="s">
        <v>153</v>
      </c>
      <c r="N273" t="s">
        <v>3685</v>
      </c>
      <c r="O273" t="s">
        <v>43</v>
      </c>
      <c r="P273" s="102">
        <v>10316</v>
      </c>
      <c r="Q273" s="102"/>
      <c r="R273" t="s">
        <v>3560</v>
      </c>
      <c r="S273" s="102" t="s">
        <v>29</v>
      </c>
      <c r="T273" s="102" t="s">
        <v>2280</v>
      </c>
      <c r="U273" s="102" t="s">
        <v>3334</v>
      </c>
    </row>
    <row r="274" spans="1:21" x14ac:dyDescent="0.2">
      <c r="A274" s="102">
        <v>7067</v>
      </c>
      <c r="B274" t="s">
        <v>38</v>
      </c>
      <c r="C274" t="s">
        <v>2194</v>
      </c>
      <c r="D274" t="s">
        <v>2195</v>
      </c>
      <c r="E274" s="102">
        <v>575</v>
      </c>
      <c r="F274" s="102"/>
      <c r="G274" t="s">
        <v>118</v>
      </c>
      <c r="H274" s="102" t="s">
        <v>29</v>
      </c>
      <c r="I274" s="102" t="s">
        <v>2282</v>
      </c>
      <c r="J274" s="102" t="s">
        <v>2283</v>
      </c>
      <c r="L274" s="102">
        <v>28011</v>
      </c>
      <c r="M274" t="s">
        <v>153</v>
      </c>
      <c r="N274" t="s">
        <v>3685</v>
      </c>
      <c r="O274" t="s">
        <v>991</v>
      </c>
      <c r="P274" s="102">
        <v>130</v>
      </c>
      <c r="Q274" s="102"/>
      <c r="R274" t="s">
        <v>3569</v>
      </c>
      <c r="S274" s="102" t="s">
        <v>29</v>
      </c>
      <c r="T274" s="102" t="s">
        <v>2280</v>
      </c>
      <c r="U274" s="102" t="s">
        <v>3334</v>
      </c>
    </row>
    <row r="275" spans="1:21" x14ac:dyDescent="0.2">
      <c r="A275" s="102">
        <v>1115</v>
      </c>
      <c r="B275" t="s">
        <v>424</v>
      </c>
      <c r="C275" t="s">
        <v>425</v>
      </c>
      <c r="D275" t="s">
        <v>426</v>
      </c>
      <c r="E275" s="102">
        <v>261</v>
      </c>
      <c r="F275" s="102"/>
      <c r="G275" t="s">
        <v>2312</v>
      </c>
      <c r="H275" s="102" t="s">
        <v>29</v>
      </c>
      <c r="I275" s="102" t="s">
        <v>2282</v>
      </c>
      <c r="J275" s="102" t="s">
        <v>2283</v>
      </c>
      <c r="L275" s="102">
        <v>1621</v>
      </c>
      <c r="M275" t="s">
        <v>563</v>
      </c>
      <c r="N275" t="s">
        <v>588</v>
      </c>
      <c r="O275" t="s">
        <v>279</v>
      </c>
      <c r="P275" s="102">
        <v>262</v>
      </c>
      <c r="Q275" s="102"/>
      <c r="R275" t="s">
        <v>2481</v>
      </c>
      <c r="S275" s="102" t="s">
        <v>29</v>
      </c>
      <c r="T275" s="102" t="s">
        <v>2280</v>
      </c>
      <c r="U275" s="102" t="s">
        <v>3334</v>
      </c>
    </row>
    <row r="276" spans="1:21" x14ac:dyDescent="0.2">
      <c r="A276" s="102">
        <v>25155</v>
      </c>
      <c r="B276" t="s">
        <v>89</v>
      </c>
      <c r="C276" t="s">
        <v>160</v>
      </c>
      <c r="D276" t="s">
        <v>433</v>
      </c>
      <c r="E276" s="102">
        <v>10172</v>
      </c>
      <c r="F276" s="102"/>
      <c r="H276" s="102" t="s">
        <v>29</v>
      </c>
      <c r="I276" s="102" t="s">
        <v>2282</v>
      </c>
      <c r="J276" s="102" t="s">
        <v>2283</v>
      </c>
      <c r="L276" s="102">
        <v>7414</v>
      </c>
      <c r="M276" t="s">
        <v>528</v>
      </c>
      <c r="N276" t="s">
        <v>3686</v>
      </c>
      <c r="O276" t="s">
        <v>3687</v>
      </c>
      <c r="P276" s="102">
        <v>256</v>
      </c>
      <c r="Q276" s="102"/>
      <c r="R276" t="s">
        <v>2623</v>
      </c>
      <c r="S276" s="102" t="s">
        <v>29</v>
      </c>
      <c r="T276" s="102" t="s">
        <v>2280</v>
      </c>
      <c r="U276" s="102" t="s">
        <v>3334</v>
      </c>
    </row>
    <row r="277" spans="1:21" x14ac:dyDescent="0.2">
      <c r="A277" s="102">
        <v>21869</v>
      </c>
      <c r="B277" t="s">
        <v>121</v>
      </c>
      <c r="C277" t="s">
        <v>54</v>
      </c>
      <c r="D277" t="s">
        <v>407</v>
      </c>
      <c r="E277" s="102">
        <v>248</v>
      </c>
      <c r="F277" s="102"/>
      <c r="G277" t="s">
        <v>2444</v>
      </c>
      <c r="H277" s="102" t="s">
        <v>29</v>
      </c>
      <c r="I277" s="102" t="s">
        <v>2282</v>
      </c>
      <c r="J277" s="102" t="s">
        <v>2283</v>
      </c>
      <c r="L277" s="102">
        <v>25362</v>
      </c>
      <c r="M277" t="s">
        <v>78</v>
      </c>
      <c r="N277" t="s">
        <v>3688</v>
      </c>
      <c r="O277" t="s">
        <v>697</v>
      </c>
      <c r="P277" s="102">
        <v>10423</v>
      </c>
      <c r="Q277" s="102"/>
      <c r="R277" t="s">
        <v>3689</v>
      </c>
      <c r="S277" s="102" t="s">
        <v>29</v>
      </c>
      <c r="T277" s="102" t="s">
        <v>2280</v>
      </c>
      <c r="U277" s="102" t="s">
        <v>3334</v>
      </c>
    </row>
    <row r="278" spans="1:21" x14ac:dyDescent="0.2">
      <c r="A278" s="102">
        <v>24664</v>
      </c>
      <c r="B278" t="s">
        <v>153</v>
      </c>
      <c r="C278" t="s">
        <v>2092</v>
      </c>
      <c r="D278" t="s">
        <v>657</v>
      </c>
      <c r="E278" s="102">
        <v>425</v>
      </c>
      <c r="F278" s="102"/>
      <c r="G278" t="s">
        <v>2322</v>
      </c>
      <c r="H278" s="102" t="s">
        <v>29</v>
      </c>
      <c r="I278" s="102" t="s">
        <v>2282</v>
      </c>
      <c r="J278" s="102" t="s">
        <v>2283</v>
      </c>
      <c r="L278" s="102">
        <v>1286</v>
      </c>
      <c r="M278" t="s">
        <v>457</v>
      </c>
      <c r="N278" t="s">
        <v>458</v>
      </c>
      <c r="O278" t="s">
        <v>93</v>
      </c>
      <c r="P278" s="102">
        <v>253</v>
      </c>
      <c r="Q278" s="102"/>
      <c r="R278" t="s">
        <v>2759</v>
      </c>
      <c r="S278" s="102" t="s">
        <v>29</v>
      </c>
      <c r="T278" s="102" t="s">
        <v>2280</v>
      </c>
      <c r="U278" s="102" t="s">
        <v>3334</v>
      </c>
    </row>
    <row r="279" spans="1:21" x14ac:dyDescent="0.2">
      <c r="A279" s="102">
        <v>982</v>
      </c>
      <c r="B279" t="s">
        <v>340</v>
      </c>
      <c r="C279" t="s">
        <v>2072</v>
      </c>
      <c r="D279" t="s">
        <v>3690</v>
      </c>
      <c r="E279" s="102">
        <v>253</v>
      </c>
      <c r="F279" s="102"/>
      <c r="G279" t="s">
        <v>2759</v>
      </c>
      <c r="H279" s="102" t="s">
        <v>29</v>
      </c>
      <c r="I279" s="102" t="s">
        <v>2282</v>
      </c>
      <c r="J279" s="102" t="s">
        <v>2283</v>
      </c>
      <c r="L279" s="102">
        <v>28944</v>
      </c>
      <c r="M279" t="s">
        <v>219</v>
      </c>
      <c r="N279" t="s">
        <v>3691</v>
      </c>
      <c r="O279" t="s">
        <v>3692</v>
      </c>
      <c r="P279" s="102">
        <v>10255</v>
      </c>
      <c r="Q279" s="102"/>
      <c r="R279" t="s">
        <v>3524</v>
      </c>
      <c r="S279" s="102" t="s">
        <v>29</v>
      </c>
      <c r="T279" s="102" t="s">
        <v>2280</v>
      </c>
      <c r="U279" s="102" t="s">
        <v>3334</v>
      </c>
    </row>
    <row r="280" spans="1:21" x14ac:dyDescent="0.2">
      <c r="A280" s="102">
        <v>16948</v>
      </c>
      <c r="B280" t="s">
        <v>127</v>
      </c>
      <c r="C280" t="s">
        <v>1688</v>
      </c>
      <c r="D280" t="s">
        <v>257</v>
      </c>
      <c r="E280" s="102">
        <v>128</v>
      </c>
      <c r="F280" s="102"/>
      <c r="G280" t="s">
        <v>2363</v>
      </c>
      <c r="H280" s="102" t="s">
        <v>29</v>
      </c>
      <c r="I280" s="102" t="s">
        <v>2282</v>
      </c>
      <c r="J280" s="102" t="s">
        <v>2283</v>
      </c>
      <c r="L280" s="102">
        <v>24356</v>
      </c>
      <c r="M280" t="s">
        <v>225</v>
      </c>
      <c r="N280" t="s">
        <v>558</v>
      </c>
      <c r="O280" t="s">
        <v>3693</v>
      </c>
      <c r="P280" s="102">
        <v>10171</v>
      </c>
      <c r="Q280" s="102"/>
      <c r="R280" t="s">
        <v>2786</v>
      </c>
      <c r="S280" s="102" t="s">
        <v>29</v>
      </c>
      <c r="T280" s="102" t="s">
        <v>2280</v>
      </c>
      <c r="U280" s="102" t="s">
        <v>3334</v>
      </c>
    </row>
    <row r="281" spans="1:21" x14ac:dyDescent="0.2">
      <c r="A281" s="102">
        <v>4222</v>
      </c>
      <c r="B281" t="s">
        <v>153</v>
      </c>
      <c r="C281" t="s">
        <v>486</v>
      </c>
      <c r="D281" t="s">
        <v>138</v>
      </c>
      <c r="E281" s="102">
        <v>306</v>
      </c>
      <c r="F281" s="102"/>
      <c r="G281" t="s">
        <v>2460</v>
      </c>
      <c r="H281" s="102" t="s">
        <v>29</v>
      </c>
      <c r="I281" s="102" t="s">
        <v>2282</v>
      </c>
      <c r="J281" s="102" t="s">
        <v>2283</v>
      </c>
      <c r="L281" s="102">
        <v>28332</v>
      </c>
      <c r="M281" t="s">
        <v>123</v>
      </c>
      <c r="N281" t="s">
        <v>817</v>
      </c>
      <c r="O281" t="s">
        <v>3694</v>
      </c>
      <c r="P281" s="102">
        <v>10151</v>
      </c>
      <c r="Q281" s="102"/>
      <c r="R281" t="s">
        <v>2482</v>
      </c>
      <c r="S281" s="102" t="s">
        <v>29</v>
      </c>
      <c r="T281" s="102" t="s">
        <v>2280</v>
      </c>
      <c r="U281" s="102" t="s">
        <v>3334</v>
      </c>
    </row>
    <row r="282" spans="1:21" x14ac:dyDescent="0.2">
      <c r="A282" s="102">
        <v>755</v>
      </c>
      <c r="B282" t="s">
        <v>239</v>
      </c>
      <c r="C282" t="s">
        <v>1009</v>
      </c>
      <c r="D282" t="s">
        <v>3335</v>
      </c>
      <c r="E282" s="102">
        <v>578</v>
      </c>
      <c r="F282" s="102"/>
      <c r="G282" t="s">
        <v>2125</v>
      </c>
      <c r="H282" s="102" t="s">
        <v>29</v>
      </c>
      <c r="I282" s="102" t="s">
        <v>2282</v>
      </c>
      <c r="J282" s="102" t="s">
        <v>2283</v>
      </c>
      <c r="L282" s="102">
        <v>32665</v>
      </c>
      <c r="M282" t="s">
        <v>80</v>
      </c>
      <c r="N282" t="s">
        <v>3695</v>
      </c>
      <c r="O282" t="s">
        <v>3696</v>
      </c>
      <c r="P282" s="102">
        <v>10408</v>
      </c>
      <c r="Q282" s="102"/>
      <c r="R282" t="s">
        <v>3697</v>
      </c>
      <c r="S282" s="102" t="s">
        <v>29</v>
      </c>
      <c r="T282" s="102" t="s">
        <v>2280</v>
      </c>
      <c r="U282" s="102" t="s">
        <v>3334</v>
      </c>
    </row>
    <row r="283" spans="1:21" x14ac:dyDescent="0.2">
      <c r="A283" s="102">
        <v>675</v>
      </c>
      <c r="B283" t="s">
        <v>997</v>
      </c>
      <c r="C283" t="s">
        <v>73</v>
      </c>
      <c r="D283" t="s">
        <v>998</v>
      </c>
      <c r="E283" s="102">
        <v>488</v>
      </c>
      <c r="F283" s="102"/>
      <c r="G283" t="s">
        <v>2415</v>
      </c>
      <c r="H283" s="102" t="s">
        <v>29</v>
      </c>
      <c r="I283" s="102" t="s">
        <v>2282</v>
      </c>
      <c r="J283" s="102" t="s">
        <v>2283</v>
      </c>
      <c r="L283" s="102">
        <v>22172</v>
      </c>
      <c r="M283" t="s">
        <v>78</v>
      </c>
      <c r="N283" t="s">
        <v>73</v>
      </c>
      <c r="O283" t="s">
        <v>273</v>
      </c>
      <c r="P283" s="102">
        <v>10151</v>
      </c>
      <c r="Q283" s="102"/>
      <c r="R283" t="s">
        <v>2482</v>
      </c>
      <c r="S283" s="102" t="s">
        <v>29</v>
      </c>
      <c r="T283" s="102" t="s">
        <v>2280</v>
      </c>
      <c r="U283" s="102" t="s">
        <v>3334</v>
      </c>
    </row>
    <row r="284" spans="1:21" x14ac:dyDescent="0.2">
      <c r="A284" s="102">
        <v>20923</v>
      </c>
      <c r="B284" t="s">
        <v>659</v>
      </c>
      <c r="C284" t="s">
        <v>1853</v>
      </c>
      <c r="D284" t="s">
        <v>1096</v>
      </c>
      <c r="E284" s="102">
        <v>10151</v>
      </c>
      <c r="F284" s="102"/>
      <c r="G284" t="s">
        <v>2482</v>
      </c>
      <c r="H284" s="102" t="s">
        <v>29</v>
      </c>
      <c r="I284" s="102" t="s">
        <v>2282</v>
      </c>
      <c r="J284" s="102" t="s">
        <v>2283</v>
      </c>
      <c r="L284" s="102">
        <v>31576</v>
      </c>
      <c r="M284" t="s">
        <v>1043</v>
      </c>
      <c r="N284" t="s">
        <v>626</v>
      </c>
      <c r="O284" t="s">
        <v>206</v>
      </c>
      <c r="P284" s="102">
        <v>10405</v>
      </c>
      <c r="Q284" s="102"/>
      <c r="R284" t="s">
        <v>3698</v>
      </c>
      <c r="S284" s="102" t="s">
        <v>29</v>
      </c>
      <c r="T284" s="102" t="s">
        <v>2280</v>
      </c>
      <c r="U284" s="102" t="s">
        <v>3334</v>
      </c>
    </row>
    <row r="285" spans="1:21" x14ac:dyDescent="0.2">
      <c r="A285" s="102">
        <v>20054</v>
      </c>
      <c r="B285" t="s">
        <v>324</v>
      </c>
      <c r="C285" t="s">
        <v>829</v>
      </c>
      <c r="D285" t="s">
        <v>2167</v>
      </c>
      <c r="E285" s="102">
        <v>267</v>
      </c>
      <c r="F285" s="102"/>
      <c r="G285" t="s">
        <v>2573</v>
      </c>
      <c r="H285" s="102" t="s">
        <v>29</v>
      </c>
      <c r="I285" s="102" t="s">
        <v>2282</v>
      </c>
      <c r="J285" s="102" t="s">
        <v>2283</v>
      </c>
      <c r="L285" s="102">
        <v>26377</v>
      </c>
      <c r="M285" t="s">
        <v>88</v>
      </c>
      <c r="N285" t="s">
        <v>44</v>
      </c>
      <c r="O285" t="s">
        <v>35</v>
      </c>
      <c r="P285" s="102">
        <v>10405</v>
      </c>
      <c r="Q285" s="102"/>
      <c r="R285" t="s">
        <v>3698</v>
      </c>
      <c r="S285" s="102" t="s">
        <v>29</v>
      </c>
      <c r="T285" s="102" t="s">
        <v>2280</v>
      </c>
      <c r="U285" s="102" t="s">
        <v>3334</v>
      </c>
    </row>
    <row r="286" spans="1:21" x14ac:dyDescent="0.2">
      <c r="A286" s="102">
        <v>10404</v>
      </c>
      <c r="B286" t="s">
        <v>705</v>
      </c>
      <c r="C286" t="s">
        <v>3335</v>
      </c>
      <c r="D286" t="s">
        <v>279</v>
      </c>
      <c r="E286" s="102">
        <v>733</v>
      </c>
      <c r="F286" s="102"/>
      <c r="G286" t="s">
        <v>2496</v>
      </c>
      <c r="H286" s="102" t="s">
        <v>29</v>
      </c>
      <c r="I286" s="102" t="s">
        <v>2282</v>
      </c>
      <c r="J286" s="102" t="s">
        <v>2283</v>
      </c>
      <c r="L286" s="102">
        <v>22470</v>
      </c>
      <c r="M286" t="s">
        <v>88</v>
      </c>
      <c r="N286" t="s">
        <v>57</v>
      </c>
      <c r="O286" t="s">
        <v>3699</v>
      </c>
      <c r="P286" s="102">
        <v>10188</v>
      </c>
      <c r="Q286" s="102"/>
      <c r="R286" t="s">
        <v>2359</v>
      </c>
      <c r="S286" s="102" t="s">
        <v>29</v>
      </c>
      <c r="T286" s="102" t="s">
        <v>2280</v>
      </c>
      <c r="U286" s="102" t="s">
        <v>3334</v>
      </c>
    </row>
    <row r="287" spans="1:21" x14ac:dyDescent="0.2">
      <c r="A287" s="102">
        <v>17216</v>
      </c>
      <c r="B287" t="s">
        <v>1694</v>
      </c>
      <c r="C287" t="s">
        <v>399</v>
      </c>
      <c r="D287" t="s">
        <v>1068</v>
      </c>
      <c r="E287" s="102">
        <v>10387</v>
      </c>
      <c r="F287" s="102"/>
      <c r="G287" t="s">
        <v>2190</v>
      </c>
      <c r="H287" s="102" t="s">
        <v>29</v>
      </c>
      <c r="I287" s="102" t="s">
        <v>2282</v>
      </c>
      <c r="J287" s="102" t="s">
        <v>2283</v>
      </c>
      <c r="L287" s="102">
        <v>24225</v>
      </c>
      <c r="M287" t="s">
        <v>3700</v>
      </c>
      <c r="N287" t="s">
        <v>206</v>
      </c>
      <c r="O287" t="s">
        <v>57</v>
      </c>
      <c r="P287" s="102">
        <v>10405</v>
      </c>
      <c r="Q287" s="102"/>
      <c r="R287" t="s">
        <v>3698</v>
      </c>
      <c r="S287" s="102" t="s">
        <v>29</v>
      </c>
      <c r="T287" s="102" t="s">
        <v>2280</v>
      </c>
      <c r="U287" s="102" t="s">
        <v>3334</v>
      </c>
    </row>
    <row r="288" spans="1:21" x14ac:dyDescent="0.2">
      <c r="A288" s="102">
        <v>30508</v>
      </c>
      <c r="B288" t="s">
        <v>2599</v>
      </c>
      <c r="C288" t="s">
        <v>314</v>
      </c>
      <c r="D288" t="s">
        <v>2600</v>
      </c>
      <c r="E288" s="102">
        <v>267</v>
      </c>
      <c r="F288" s="102"/>
      <c r="G288" t="s">
        <v>2573</v>
      </c>
      <c r="H288" s="102" t="s">
        <v>29</v>
      </c>
      <c r="I288" s="102" t="s">
        <v>2282</v>
      </c>
      <c r="J288" s="102" t="s">
        <v>2283</v>
      </c>
      <c r="L288" s="102">
        <v>30842</v>
      </c>
      <c r="M288" t="s">
        <v>89</v>
      </c>
      <c r="N288" t="s">
        <v>206</v>
      </c>
      <c r="O288" t="s">
        <v>54</v>
      </c>
      <c r="P288" s="102">
        <v>10019</v>
      </c>
      <c r="Q288" s="102"/>
      <c r="R288" t="s">
        <v>2576</v>
      </c>
      <c r="S288" s="102" t="s">
        <v>29</v>
      </c>
      <c r="T288" s="102" t="s">
        <v>2280</v>
      </c>
      <c r="U288" s="102" t="s">
        <v>3334</v>
      </c>
    </row>
    <row r="289" spans="1:21" x14ac:dyDescent="0.2">
      <c r="A289" s="102">
        <v>19475</v>
      </c>
      <c r="B289" t="s">
        <v>483</v>
      </c>
      <c r="C289" t="s">
        <v>734</v>
      </c>
      <c r="D289" t="s">
        <v>1010</v>
      </c>
      <c r="E289" s="102">
        <v>10192</v>
      </c>
      <c r="F289" s="102"/>
      <c r="G289" t="s">
        <v>3431</v>
      </c>
      <c r="H289" s="102" t="s">
        <v>29</v>
      </c>
      <c r="I289" s="102" t="s">
        <v>2282</v>
      </c>
      <c r="J289" s="102" t="s">
        <v>2283</v>
      </c>
      <c r="L289" s="102">
        <v>22846</v>
      </c>
      <c r="M289" t="s">
        <v>3701</v>
      </c>
      <c r="N289" t="s">
        <v>133</v>
      </c>
      <c r="O289" t="s">
        <v>3702</v>
      </c>
      <c r="P289" s="102">
        <v>10151</v>
      </c>
      <c r="Q289" s="102"/>
      <c r="R289" t="s">
        <v>2482</v>
      </c>
      <c r="S289" s="102" t="s">
        <v>29</v>
      </c>
      <c r="T289" s="102" t="s">
        <v>2280</v>
      </c>
      <c r="U289" s="102" t="s">
        <v>3334</v>
      </c>
    </row>
    <row r="290" spans="1:21" x14ac:dyDescent="0.2">
      <c r="A290" s="102">
        <v>901</v>
      </c>
      <c r="B290" t="s">
        <v>598</v>
      </c>
      <c r="C290" t="s">
        <v>776</v>
      </c>
      <c r="D290" t="s">
        <v>1028</v>
      </c>
      <c r="E290" s="102">
        <v>10103</v>
      </c>
      <c r="F290" s="102"/>
      <c r="G290" t="s">
        <v>2521</v>
      </c>
      <c r="H290" s="102" t="s">
        <v>29</v>
      </c>
      <c r="I290" s="102" t="s">
        <v>2282</v>
      </c>
      <c r="J290" s="102" t="s">
        <v>2283</v>
      </c>
      <c r="L290" s="102">
        <v>32781</v>
      </c>
      <c r="M290" t="s">
        <v>771</v>
      </c>
      <c r="N290" t="s">
        <v>27</v>
      </c>
      <c r="O290" t="s">
        <v>3703</v>
      </c>
      <c r="P290" s="102">
        <v>10192</v>
      </c>
      <c r="Q290" s="102"/>
      <c r="R290" t="s">
        <v>3431</v>
      </c>
      <c r="S290" s="102" t="s">
        <v>29</v>
      </c>
      <c r="T290" s="102" t="s">
        <v>2280</v>
      </c>
      <c r="U290" s="102" t="s">
        <v>3334</v>
      </c>
    </row>
    <row r="291" spans="1:21" x14ac:dyDescent="0.2">
      <c r="A291" s="102">
        <v>27515</v>
      </c>
      <c r="B291" t="s">
        <v>598</v>
      </c>
      <c r="C291" t="s">
        <v>2011</v>
      </c>
      <c r="D291" t="s">
        <v>71</v>
      </c>
      <c r="E291" s="102">
        <v>267</v>
      </c>
      <c r="F291" s="102"/>
      <c r="G291" t="s">
        <v>2573</v>
      </c>
      <c r="H291" s="102" t="s">
        <v>29</v>
      </c>
      <c r="I291" s="102" t="s">
        <v>2282</v>
      </c>
      <c r="J291" s="102" t="s">
        <v>2283</v>
      </c>
      <c r="L291" s="102">
        <v>22493</v>
      </c>
      <c r="M291" t="s">
        <v>3704</v>
      </c>
      <c r="N291" t="s">
        <v>3705</v>
      </c>
      <c r="P291" s="102">
        <v>10188</v>
      </c>
      <c r="Q291" s="102"/>
      <c r="R291" t="s">
        <v>2359</v>
      </c>
      <c r="S291" s="102" t="s">
        <v>29</v>
      </c>
      <c r="T291" s="102" t="s">
        <v>2280</v>
      </c>
      <c r="U291" s="102" t="s">
        <v>3334</v>
      </c>
    </row>
    <row r="292" spans="1:21" x14ac:dyDescent="0.2">
      <c r="A292" s="102">
        <v>22469</v>
      </c>
      <c r="B292" t="s">
        <v>123</v>
      </c>
      <c r="C292" t="s">
        <v>2358</v>
      </c>
      <c r="D292" t="s">
        <v>35</v>
      </c>
      <c r="E292" s="102">
        <v>10188</v>
      </c>
      <c r="F292" s="102"/>
      <c r="G292" t="s">
        <v>2359</v>
      </c>
      <c r="H292" s="102" t="s">
        <v>29</v>
      </c>
      <c r="I292" s="102" t="s">
        <v>2282</v>
      </c>
      <c r="J292" s="102" t="s">
        <v>2283</v>
      </c>
      <c r="L292" s="102">
        <v>29858</v>
      </c>
      <c r="M292" t="s">
        <v>142</v>
      </c>
      <c r="N292" t="s">
        <v>730</v>
      </c>
      <c r="O292" t="s">
        <v>3706</v>
      </c>
      <c r="P292" s="102">
        <v>267</v>
      </c>
      <c r="Q292" s="102"/>
      <c r="R292" t="s">
        <v>2573</v>
      </c>
      <c r="S292" s="102" t="s">
        <v>29</v>
      </c>
      <c r="T292" s="102" t="s">
        <v>2280</v>
      </c>
      <c r="U292" s="102" t="s">
        <v>3334</v>
      </c>
    </row>
    <row r="293" spans="1:21" x14ac:dyDescent="0.2">
      <c r="A293" s="102">
        <v>670</v>
      </c>
      <c r="B293" t="s">
        <v>123</v>
      </c>
      <c r="C293" t="s">
        <v>400</v>
      </c>
      <c r="D293" t="s">
        <v>210</v>
      </c>
      <c r="E293" s="102">
        <v>488</v>
      </c>
      <c r="F293" s="102"/>
      <c r="G293" t="s">
        <v>2415</v>
      </c>
      <c r="H293" s="102" t="s">
        <v>29</v>
      </c>
      <c r="I293" s="102" t="s">
        <v>2282</v>
      </c>
      <c r="J293" s="102" t="s">
        <v>2283</v>
      </c>
      <c r="L293" s="102">
        <v>27224</v>
      </c>
      <c r="M293" t="s">
        <v>3707</v>
      </c>
      <c r="N293" t="s">
        <v>719</v>
      </c>
      <c r="O293" t="s">
        <v>49</v>
      </c>
      <c r="P293" s="102">
        <v>10006</v>
      </c>
      <c r="Q293" s="102"/>
      <c r="R293" t="s">
        <v>2647</v>
      </c>
      <c r="S293" s="102" t="s">
        <v>29</v>
      </c>
      <c r="T293" s="102" t="s">
        <v>2280</v>
      </c>
      <c r="U293" s="102" t="s">
        <v>3334</v>
      </c>
    </row>
    <row r="294" spans="1:21" x14ac:dyDescent="0.2">
      <c r="A294" s="102">
        <v>18021</v>
      </c>
      <c r="B294" t="s">
        <v>313</v>
      </c>
      <c r="C294" t="s">
        <v>1177</v>
      </c>
      <c r="D294" t="s">
        <v>1210</v>
      </c>
      <c r="E294" s="102">
        <v>138</v>
      </c>
      <c r="F294" s="102"/>
      <c r="G294" t="s">
        <v>2364</v>
      </c>
      <c r="H294" s="102" t="s">
        <v>29</v>
      </c>
      <c r="I294" s="102" t="s">
        <v>2282</v>
      </c>
      <c r="J294" s="102" t="s">
        <v>2283</v>
      </c>
      <c r="L294" s="102">
        <v>23587</v>
      </c>
      <c r="M294" t="s">
        <v>230</v>
      </c>
      <c r="N294" t="s">
        <v>161</v>
      </c>
      <c r="O294" t="s">
        <v>303</v>
      </c>
      <c r="P294" s="102">
        <v>349</v>
      </c>
      <c r="Q294" s="102"/>
      <c r="R294" t="s">
        <v>2546</v>
      </c>
      <c r="S294" s="102" t="s">
        <v>29</v>
      </c>
      <c r="T294" s="102" t="s">
        <v>2280</v>
      </c>
      <c r="U294" s="102" t="s">
        <v>3334</v>
      </c>
    </row>
    <row r="295" spans="1:21" x14ac:dyDescent="0.2">
      <c r="A295" s="102">
        <v>5552</v>
      </c>
      <c r="B295" t="s">
        <v>473</v>
      </c>
      <c r="C295" t="s">
        <v>315</v>
      </c>
      <c r="D295" t="s">
        <v>215</v>
      </c>
      <c r="E295" s="102">
        <v>635</v>
      </c>
      <c r="F295" s="102"/>
      <c r="G295" t="s">
        <v>1507</v>
      </c>
      <c r="H295" s="102" t="s">
        <v>29</v>
      </c>
      <c r="I295" s="102" t="s">
        <v>2282</v>
      </c>
      <c r="J295" s="102" t="s">
        <v>2283</v>
      </c>
      <c r="L295" s="102">
        <v>5551</v>
      </c>
      <c r="M295" t="s">
        <v>123</v>
      </c>
      <c r="N295" t="s">
        <v>161</v>
      </c>
      <c r="O295" t="s">
        <v>161</v>
      </c>
      <c r="P295" s="102">
        <v>635</v>
      </c>
      <c r="Q295" s="102"/>
      <c r="R295" t="s">
        <v>1507</v>
      </c>
      <c r="S295" s="102" t="s">
        <v>29</v>
      </c>
      <c r="T295" s="102" t="s">
        <v>2280</v>
      </c>
      <c r="U295" s="102" t="s">
        <v>3334</v>
      </c>
    </row>
    <row r="296" spans="1:21" x14ac:dyDescent="0.2">
      <c r="A296" s="102">
        <v>732</v>
      </c>
      <c r="B296" t="s">
        <v>62</v>
      </c>
      <c r="C296" t="s">
        <v>73</v>
      </c>
      <c r="D296" t="s">
        <v>1007</v>
      </c>
      <c r="E296" s="102">
        <v>504</v>
      </c>
      <c r="F296" s="102"/>
      <c r="G296" t="s">
        <v>1472</v>
      </c>
      <c r="H296" s="102" t="s">
        <v>29</v>
      </c>
      <c r="I296" s="102" t="s">
        <v>2282</v>
      </c>
      <c r="J296" s="102" t="s">
        <v>2283</v>
      </c>
      <c r="L296" s="102">
        <v>19770</v>
      </c>
      <c r="M296" t="s">
        <v>3708</v>
      </c>
      <c r="N296" t="s">
        <v>3709</v>
      </c>
      <c r="O296" t="s">
        <v>3710</v>
      </c>
      <c r="P296" s="102">
        <v>142</v>
      </c>
      <c r="Q296" s="102"/>
      <c r="R296" t="s">
        <v>2297</v>
      </c>
      <c r="S296" s="102" t="s">
        <v>29</v>
      </c>
      <c r="T296" s="102" t="s">
        <v>2280</v>
      </c>
      <c r="U296" s="102" t="s">
        <v>3334</v>
      </c>
    </row>
    <row r="297" spans="1:21" x14ac:dyDescent="0.2">
      <c r="A297" s="102">
        <v>7722</v>
      </c>
      <c r="B297" t="s">
        <v>163</v>
      </c>
      <c r="C297" t="s">
        <v>3711</v>
      </c>
      <c r="D297" t="s">
        <v>3711</v>
      </c>
      <c r="E297" s="102">
        <v>10005</v>
      </c>
      <c r="F297" s="102"/>
      <c r="G297" t="s">
        <v>2420</v>
      </c>
      <c r="H297" s="102" t="s">
        <v>29</v>
      </c>
      <c r="I297" s="102" t="s">
        <v>2282</v>
      </c>
      <c r="J297" s="102" t="s">
        <v>2283</v>
      </c>
      <c r="L297" s="102">
        <v>10888</v>
      </c>
      <c r="M297" t="s">
        <v>598</v>
      </c>
      <c r="N297" t="s">
        <v>3709</v>
      </c>
      <c r="O297" t="s">
        <v>3623</v>
      </c>
      <c r="P297" s="102">
        <v>10005</v>
      </c>
      <c r="Q297" s="102"/>
      <c r="R297" t="s">
        <v>2420</v>
      </c>
      <c r="S297" s="102" t="s">
        <v>29</v>
      </c>
      <c r="T297" s="102" t="s">
        <v>2280</v>
      </c>
      <c r="U297" s="102" t="s">
        <v>3334</v>
      </c>
    </row>
    <row r="298" spans="1:21" x14ac:dyDescent="0.2">
      <c r="A298" s="102">
        <v>932</v>
      </c>
      <c r="B298" t="s">
        <v>193</v>
      </c>
      <c r="C298" t="s">
        <v>35</v>
      </c>
      <c r="D298" t="s">
        <v>578</v>
      </c>
      <c r="E298" s="102">
        <v>10153</v>
      </c>
      <c r="F298" s="102"/>
      <c r="G298" t="s">
        <v>2465</v>
      </c>
      <c r="H298" s="102" t="s">
        <v>29</v>
      </c>
      <c r="I298" s="102" t="s">
        <v>2282</v>
      </c>
      <c r="J298" s="102" t="s">
        <v>2283</v>
      </c>
      <c r="L298" s="102">
        <v>16102</v>
      </c>
      <c r="M298" t="s">
        <v>1320</v>
      </c>
      <c r="N298" t="s">
        <v>1246</v>
      </c>
      <c r="O298" t="s">
        <v>215</v>
      </c>
      <c r="P298" s="102">
        <v>10005</v>
      </c>
      <c r="Q298" s="102"/>
      <c r="R298" t="s">
        <v>2420</v>
      </c>
      <c r="S298" s="102" t="s">
        <v>29</v>
      </c>
      <c r="T298" s="102" t="s">
        <v>2280</v>
      </c>
      <c r="U298" s="102" t="s">
        <v>3334</v>
      </c>
    </row>
    <row r="299" spans="1:21" x14ac:dyDescent="0.2">
      <c r="A299" s="102">
        <v>727</v>
      </c>
      <c r="B299" t="s">
        <v>434</v>
      </c>
      <c r="C299" t="s">
        <v>44</v>
      </c>
      <c r="D299" t="s">
        <v>44</v>
      </c>
      <c r="E299" s="102">
        <v>138</v>
      </c>
      <c r="F299" s="102"/>
      <c r="G299" t="s">
        <v>2364</v>
      </c>
      <c r="H299" s="102" t="s">
        <v>29</v>
      </c>
      <c r="I299" s="102" t="s">
        <v>2282</v>
      </c>
      <c r="J299" s="102" t="s">
        <v>2283</v>
      </c>
      <c r="L299" s="102">
        <v>31523</v>
      </c>
      <c r="M299" t="s">
        <v>1170</v>
      </c>
      <c r="N299" t="s">
        <v>404</v>
      </c>
      <c r="O299" t="s">
        <v>963</v>
      </c>
      <c r="P299" s="102">
        <v>634</v>
      </c>
      <c r="Q299" s="102"/>
      <c r="R299" t="s">
        <v>2452</v>
      </c>
      <c r="S299" s="102" t="s">
        <v>29</v>
      </c>
      <c r="T299" s="102" t="s">
        <v>2280</v>
      </c>
      <c r="U299" s="102" t="s">
        <v>3334</v>
      </c>
    </row>
    <row r="300" spans="1:21" x14ac:dyDescent="0.2">
      <c r="A300" s="102">
        <v>5575</v>
      </c>
      <c r="B300" t="s">
        <v>123</v>
      </c>
      <c r="C300" t="s">
        <v>279</v>
      </c>
      <c r="D300" t="s">
        <v>54</v>
      </c>
      <c r="E300" s="102">
        <v>636</v>
      </c>
      <c r="F300" s="102"/>
      <c r="G300" t="s">
        <v>2303</v>
      </c>
      <c r="H300" s="102" t="s">
        <v>29</v>
      </c>
      <c r="I300" s="102" t="s">
        <v>2282</v>
      </c>
      <c r="J300" s="102" t="s">
        <v>2283</v>
      </c>
      <c r="L300" s="102">
        <v>28012</v>
      </c>
      <c r="M300" t="s">
        <v>317</v>
      </c>
      <c r="N300" t="s">
        <v>85</v>
      </c>
      <c r="O300" t="s">
        <v>636</v>
      </c>
      <c r="P300" s="102">
        <v>10005</v>
      </c>
      <c r="Q300" s="102"/>
      <c r="R300" t="s">
        <v>2420</v>
      </c>
      <c r="S300" s="102" t="s">
        <v>29</v>
      </c>
      <c r="T300" s="102" t="s">
        <v>2280</v>
      </c>
      <c r="U300" s="102" t="s">
        <v>3334</v>
      </c>
    </row>
    <row r="301" spans="1:21" x14ac:dyDescent="0.2">
      <c r="A301" s="102">
        <v>22138</v>
      </c>
      <c r="B301" t="s">
        <v>1968</v>
      </c>
      <c r="C301" t="s">
        <v>1969</v>
      </c>
      <c r="E301" s="102">
        <v>10005</v>
      </c>
      <c r="F301" s="102"/>
      <c r="G301" t="s">
        <v>2420</v>
      </c>
      <c r="H301" s="102" t="s">
        <v>29</v>
      </c>
      <c r="I301" s="102" t="s">
        <v>2282</v>
      </c>
      <c r="J301" s="102" t="s">
        <v>2283</v>
      </c>
      <c r="L301" s="102">
        <v>32394</v>
      </c>
      <c r="M301" t="s">
        <v>3712</v>
      </c>
      <c r="N301" t="s">
        <v>130</v>
      </c>
      <c r="O301" t="s">
        <v>3713</v>
      </c>
      <c r="P301" s="102">
        <v>705</v>
      </c>
      <c r="Q301" s="102"/>
      <c r="R301" t="s">
        <v>2409</v>
      </c>
      <c r="S301" s="102" t="s">
        <v>29</v>
      </c>
      <c r="T301" s="102" t="s">
        <v>2280</v>
      </c>
      <c r="U301" s="102" t="s">
        <v>3334</v>
      </c>
    </row>
    <row r="302" spans="1:21" x14ac:dyDescent="0.2">
      <c r="A302" s="102">
        <v>22545</v>
      </c>
      <c r="B302" t="s">
        <v>470</v>
      </c>
      <c r="C302" t="s">
        <v>840</v>
      </c>
      <c r="D302" t="s">
        <v>623</v>
      </c>
      <c r="E302" s="102">
        <v>10005</v>
      </c>
      <c r="F302" s="102"/>
      <c r="G302" t="s">
        <v>2420</v>
      </c>
      <c r="H302" s="102" t="s">
        <v>29</v>
      </c>
      <c r="I302" s="102" t="s">
        <v>2282</v>
      </c>
      <c r="J302" s="102" t="s">
        <v>2283</v>
      </c>
      <c r="L302" s="102">
        <v>10906</v>
      </c>
      <c r="M302" t="s">
        <v>3714</v>
      </c>
      <c r="N302" t="s">
        <v>1114</v>
      </c>
      <c r="O302" t="s">
        <v>319</v>
      </c>
      <c r="P302" s="102">
        <v>141</v>
      </c>
      <c r="Q302" s="102"/>
      <c r="R302" t="s">
        <v>2323</v>
      </c>
      <c r="S302" s="102" t="s">
        <v>29</v>
      </c>
      <c r="T302" s="102" t="s">
        <v>2280</v>
      </c>
      <c r="U302" s="102" t="s">
        <v>3334</v>
      </c>
    </row>
    <row r="303" spans="1:21" x14ac:dyDescent="0.2">
      <c r="A303" s="102">
        <v>672</v>
      </c>
      <c r="B303" t="s">
        <v>995</v>
      </c>
      <c r="C303" t="s">
        <v>206</v>
      </c>
      <c r="D303" t="s">
        <v>161</v>
      </c>
      <c r="E303" s="102">
        <v>451</v>
      </c>
      <c r="F303" s="102"/>
      <c r="G303" t="s">
        <v>3715</v>
      </c>
      <c r="H303" s="102" t="s">
        <v>29</v>
      </c>
      <c r="I303" s="102" t="s">
        <v>2282</v>
      </c>
      <c r="J303" s="102" t="s">
        <v>2283</v>
      </c>
      <c r="L303" s="102">
        <v>10685</v>
      </c>
      <c r="M303" t="s">
        <v>3716</v>
      </c>
      <c r="N303" t="s">
        <v>591</v>
      </c>
      <c r="O303" t="s">
        <v>3717</v>
      </c>
      <c r="P303" s="102">
        <v>10006</v>
      </c>
      <c r="Q303" s="102"/>
      <c r="R303" t="s">
        <v>2647</v>
      </c>
      <c r="S303" s="102" t="s">
        <v>29</v>
      </c>
      <c r="T303" s="102" t="s">
        <v>2280</v>
      </c>
      <c r="U303" s="102" t="s">
        <v>3334</v>
      </c>
    </row>
    <row r="304" spans="1:21" x14ac:dyDescent="0.2">
      <c r="A304" s="102">
        <v>992</v>
      </c>
      <c r="B304" t="s">
        <v>1043</v>
      </c>
      <c r="C304" t="s">
        <v>452</v>
      </c>
      <c r="D304" t="s">
        <v>215</v>
      </c>
      <c r="E304" s="102">
        <v>635</v>
      </c>
      <c r="F304" s="102"/>
      <c r="G304" t="s">
        <v>1507</v>
      </c>
      <c r="H304" s="102" t="s">
        <v>29</v>
      </c>
      <c r="I304" s="102" t="s">
        <v>2282</v>
      </c>
      <c r="J304" s="102" t="s">
        <v>2283</v>
      </c>
      <c r="L304" s="102">
        <v>31934</v>
      </c>
      <c r="M304" t="s">
        <v>123</v>
      </c>
      <c r="N304" t="s">
        <v>69</v>
      </c>
      <c r="O304" t="s">
        <v>3718</v>
      </c>
      <c r="P304" s="102">
        <v>546</v>
      </c>
      <c r="Q304" s="102"/>
      <c r="R304" t="s">
        <v>2308</v>
      </c>
      <c r="S304" s="102" t="s">
        <v>29</v>
      </c>
      <c r="T304" s="102" t="s">
        <v>2280</v>
      </c>
      <c r="U304" s="102" t="s">
        <v>3334</v>
      </c>
    </row>
    <row r="305" spans="1:21" x14ac:dyDescent="0.2">
      <c r="A305" s="102">
        <v>18654</v>
      </c>
      <c r="B305" t="s">
        <v>2106</v>
      </c>
      <c r="C305" t="s">
        <v>200</v>
      </c>
      <c r="D305" t="s">
        <v>161</v>
      </c>
      <c r="E305" s="102">
        <v>636</v>
      </c>
      <c r="F305" s="102"/>
      <c r="G305" t="s">
        <v>2303</v>
      </c>
      <c r="H305" s="102" t="s">
        <v>29</v>
      </c>
      <c r="I305" s="102" t="s">
        <v>2282</v>
      </c>
      <c r="J305" s="102" t="s">
        <v>2283</v>
      </c>
      <c r="L305" s="102">
        <v>26577</v>
      </c>
      <c r="M305" t="s">
        <v>3719</v>
      </c>
      <c r="N305" t="s">
        <v>3720</v>
      </c>
      <c r="P305" s="102">
        <v>546</v>
      </c>
      <c r="Q305" s="102"/>
      <c r="R305" t="s">
        <v>2308</v>
      </c>
      <c r="S305" s="102" t="s">
        <v>29</v>
      </c>
      <c r="T305" s="102" t="s">
        <v>2280</v>
      </c>
      <c r="U305" s="102" t="s">
        <v>3334</v>
      </c>
    </row>
    <row r="306" spans="1:21" x14ac:dyDescent="0.2">
      <c r="A306" s="102">
        <v>1222</v>
      </c>
      <c r="B306" t="s">
        <v>2753</v>
      </c>
      <c r="C306" t="s">
        <v>215</v>
      </c>
      <c r="D306" t="s">
        <v>215</v>
      </c>
      <c r="E306" s="102">
        <v>504</v>
      </c>
      <c r="F306" s="102"/>
      <c r="G306" t="s">
        <v>1472</v>
      </c>
      <c r="H306" s="102" t="s">
        <v>29</v>
      </c>
      <c r="I306" s="102" t="s">
        <v>2282</v>
      </c>
      <c r="J306" s="102" t="s">
        <v>2283</v>
      </c>
      <c r="L306" s="102">
        <v>30505</v>
      </c>
      <c r="M306" t="s">
        <v>3721</v>
      </c>
      <c r="N306" t="s">
        <v>3722</v>
      </c>
      <c r="P306" s="102">
        <v>572</v>
      </c>
      <c r="Q306" s="102"/>
      <c r="R306" t="s">
        <v>3723</v>
      </c>
      <c r="S306" s="102" t="s">
        <v>29</v>
      </c>
      <c r="T306" s="102" t="s">
        <v>2280</v>
      </c>
      <c r="U306" s="102" t="s">
        <v>3334</v>
      </c>
    </row>
    <row r="307" spans="1:21" x14ac:dyDescent="0.2">
      <c r="A307" s="102">
        <v>5608</v>
      </c>
      <c r="B307" t="s">
        <v>619</v>
      </c>
      <c r="C307" t="s">
        <v>284</v>
      </c>
      <c r="D307" t="s">
        <v>1222</v>
      </c>
      <c r="E307" s="102">
        <v>10136</v>
      </c>
      <c r="F307" s="102"/>
      <c r="G307" t="s">
        <v>2299</v>
      </c>
      <c r="H307" s="102" t="s">
        <v>29</v>
      </c>
      <c r="I307" s="102" t="s">
        <v>2282</v>
      </c>
      <c r="J307" s="102" t="s">
        <v>2283</v>
      </c>
      <c r="L307" s="102">
        <v>1438</v>
      </c>
      <c r="M307" t="s">
        <v>3340</v>
      </c>
      <c r="N307" t="s">
        <v>215</v>
      </c>
      <c r="O307" t="s">
        <v>331</v>
      </c>
      <c r="P307" s="102">
        <v>637</v>
      </c>
      <c r="Q307" s="102"/>
      <c r="R307" t="s">
        <v>3724</v>
      </c>
      <c r="S307" s="102" t="s">
        <v>29</v>
      </c>
      <c r="T307" s="102" t="s">
        <v>2280</v>
      </c>
      <c r="U307" s="102" t="s">
        <v>3334</v>
      </c>
    </row>
    <row r="308" spans="1:21" x14ac:dyDescent="0.2">
      <c r="A308" s="102">
        <v>23707</v>
      </c>
      <c r="B308" t="s">
        <v>2606</v>
      </c>
      <c r="C308" t="s">
        <v>571</v>
      </c>
      <c r="D308" t="s">
        <v>553</v>
      </c>
      <c r="E308" s="102">
        <v>634</v>
      </c>
      <c r="F308" s="102"/>
      <c r="G308" t="s">
        <v>2452</v>
      </c>
      <c r="H308" s="102" t="s">
        <v>29</v>
      </c>
      <c r="I308" s="102" t="s">
        <v>2282</v>
      </c>
      <c r="J308" s="102" t="s">
        <v>2283</v>
      </c>
      <c r="L308" s="102">
        <v>31612</v>
      </c>
      <c r="M308" t="s">
        <v>3725</v>
      </c>
      <c r="N308" t="s">
        <v>880</v>
      </c>
      <c r="O308" t="s">
        <v>309</v>
      </c>
      <c r="P308" s="102">
        <v>10409</v>
      </c>
      <c r="Q308" s="102"/>
      <c r="R308" t="s">
        <v>3726</v>
      </c>
      <c r="S308" s="102" t="s">
        <v>29</v>
      </c>
      <c r="T308" s="102" t="s">
        <v>2280</v>
      </c>
      <c r="U308" s="102" t="s">
        <v>3334</v>
      </c>
    </row>
    <row r="309" spans="1:21" x14ac:dyDescent="0.2">
      <c r="A309" s="102">
        <v>905</v>
      </c>
      <c r="B309" t="s">
        <v>88</v>
      </c>
      <c r="C309" t="s">
        <v>991</v>
      </c>
      <c r="D309" t="s">
        <v>1032</v>
      </c>
      <c r="E309" s="102">
        <v>142</v>
      </c>
      <c r="F309" s="102"/>
      <c r="G309" t="s">
        <v>2297</v>
      </c>
      <c r="H309" s="102" t="s">
        <v>29</v>
      </c>
      <c r="I309" s="102" t="s">
        <v>2282</v>
      </c>
      <c r="J309" s="102" t="s">
        <v>2283</v>
      </c>
      <c r="L309" s="102">
        <v>10578</v>
      </c>
      <c r="M309" t="s">
        <v>88</v>
      </c>
      <c r="N309" t="s">
        <v>3727</v>
      </c>
      <c r="O309" t="s">
        <v>44</v>
      </c>
      <c r="P309" s="102">
        <v>10005</v>
      </c>
      <c r="Q309" s="102"/>
      <c r="R309" t="s">
        <v>2420</v>
      </c>
      <c r="S309" s="102" t="s">
        <v>29</v>
      </c>
      <c r="T309" s="102" t="s">
        <v>2280</v>
      </c>
      <c r="U309" s="102" t="s">
        <v>3334</v>
      </c>
    </row>
    <row r="310" spans="1:21" x14ac:dyDescent="0.2">
      <c r="A310" s="102">
        <v>961</v>
      </c>
      <c r="B310" t="s">
        <v>664</v>
      </c>
      <c r="C310" t="s">
        <v>3728</v>
      </c>
      <c r="D310" t="s">
        <v>868</v>
      </c>
      <c r="E310" s="102">
        <v>138</v>
      </c>
      <c r="F310" s="102"/>
      <c r="G310" t="s">
        <v>2364</v>
      </c>
      <c r="H310" s="102" t="s">
        <v>29</v>
      </c>
      <c r="I310" s="102" t="s">
        <v>2282</v>
      </c>
      <c r="J310" s="102" t="s">
        <v>2283</v>
      </c>
      <c r="L310" s="102">
        <v>33446</v>
      </c>
      <c r="M310" t="s">
        <v>3729</v>
      </c>
      <c r="N310" t="s">
        <v>138</v>
      </c>
      <c r="P310" s="102">
        <v>349</v>
      </c>
      <c r="Q310" s="102"/>
      <c r="R310" t="s">
        <v>2546</v>
      </c>
      <c r="S310" s="102" t="s">
        <v>29</v>
      </c>
      <c r="T310" s="102" t="s">
        <v>2280</v>
      </c>
      <c r="U310" s="102" t="s">
        <v>3334</v>
      </c>
    </row>
    <row r="311" spans="1:21" x14ac:dyDescent="0.2">
      <c r="A311" s="102">
        <v>21025</v>
      </c>
      <c r="B311" t="s">
        <v>854</v>
      </c>
      <c r="C311" t="s">
        <v>1855</v>
      </c>
      <c r="D311" t="s">
        <v>1856</v>
      </c>
      <c r="E311" s="102">
        <v>10153</v>
      </c>
      <c r="F311" s="102"/>
      <c r="G311" t="s">
        <v>2465</v>
      </c>
      <c r="H311" s="102" t="s">
        <v>29</v>
      </c>
      <c r="I311" s="102" t="s">
        <v>2282</v>
      </c>
      <c r="J311" s="102" t="s">
        <v>2283</v>
      </c>
      <c r="L311" s="102">
        <v>31615</v>
      </c>
      <c r="M311" t="s">
        <v>598</v>
      </c>
      <c r="N311" t="s">
        <v>138</v>
      </c>
      <c r="O311" t="s">
        <v>963</v>
      </c>
      <c r="P311" s="102">
        <v>10409</v>
      </c>
      <c r="Q311" s="102"/>
      <c r="R311" t="s">
        <v>3726</v>
      </c>
      <c r="S311" s="102" t="s">
        <v>29</v>
      </c>
      <c r="T311" s="102" t="s">
        <v>2280</v>
      </c>
      <c r="U311" s="102" t="s">
        <v>3334</v>
      </c>
    </row>
    <row r="312" spans="1:21" x14ac:dyDescent="0.2">
      <c r="A312" s="102">
        <v>22141</v>
      </c>
      <c r="B312" t="s">
        <v>1016</v>
      </c>
      <c r="C312" t="s">
        <v>1970</v>
      </c>
      <c r="E312" s="102">
        <v>451</v>
      </c>
      <c r="F312" s="102"/>
      <c r="G312" t="s">
        <v>3715</v>
      </c>
      <c r="H312" s="102" t="s">
        <v>29</v>
      </c>
      <c r="I312" s="102" t="s">
        <v>2282</v>
      </c>
      <c r="J312" s="102" t="s">
        <v>2283</v>
      </c>
      <c r="L312" s="102">
        <v>31951</v>
      </c>
      <c r="M312" t="s">
        <v>3730</v>
      </c>
      <c r="N312" t="s">
        <v>138</v>
      </c>
      <c r="O312" t="s">
        <v>3731</v>
      </c>
      <c r="P312" s="102">
        <v>10357</v>
      </c>
      <c r="Q312" s="102"/>
      <c r="R312" t="s">
        <v>3732</v>
      </c>
      <c r="S312" s="102" t="s">
        <v>29</v>
      </c>
      <c r="T312" s="102" t="s">
        <v>2280</v>
      </c>
      <c r="U312" s="102" t="s">
        <v>3334</v>
      </c>
    </row>
    <row r="313" spans="1:21" x14ac:dyDescent="0.2">
      <c r="A313" s="102">
        <v>26251</v>
      </c>
      <c r="B313" t="s">
        <v>972</v>
      </c>
      <c r="C313" t="s">
        <v>1306</v>
      </c>
      <c r="D313" t="s">
        <v>806</v>
      </c>
      <c r="E313" s="102">
        <v>343</v>
      </c>
      <c r="F313" s="102"/>
      <c r="G313" t="s">
        <v>2347</v>
      </c>
      <c r="H313" s="102" t="s">
        <v>29</v>
      </c>
      <c r="I313" s="102" t="s">
        <v>2282</v>
      </c>
      <c r="J313" s="102" t="s">
        <v>2283</v>
      </c>
      <c r="L313" s="102">
        <v>18056</v>
      </c>
      <c r="M313" t="s">
        <v>26</v>
      </c>
      <c r="N313" t="s">
        <v>138</v>
      </c>
      <c r="O313" t="s">
        <v>233</v>
      </c>
      <c r="P313" s="102">
        <v>351</v>
      </c>
      <c r="Q313" s="102"/>
      <c r="R313" t="s">
        <v>3733</v>
      </c>
      <c r="S313" s="102" t="s">
        <v>29</v>
      </c>
      <c r="T313" s="102" t="s">
        <v>2280</v>
      </c>
      <c r="U313" s="102" t="s">
        <v>3334</v>
      </c>
    </row>
    <row r="314" spans="1:21" x14ac:dyDescent="0.2">
      <c r="A314" s="102">
        <v>22001</v>
      </c>
      <c r="B314" t="s">
        <v>1701</v>
      </c>
      <c r="C314" t="s">
        <v>2658</v>
      </c>
      <c r="D314" t="s">
        <v>2659</v>
      </c>
      <c r="E314" s="102">
        <v>10053</v>
      </c>
      <c r="F314" s="102"/>
      <c r="G314" t="s">
        <v>2661</v>
      </c>
      <c r="H314" s="102" t="s">
        <v>29</v>
      </c>
      <c r="I314" s="102" t="s">
        <v>2282</v>
      </c>
      <c r="J314" s="102" t="s">
        <v>2283</v>
      </c>
      <c r="L314" s="102">
        <v>6902</v>
      </c>
      <c r="M314" t="s">
        <v>88</v>
      </c>
      <c r="N314" t="s">
        <v>138</v>
      </c>
      <c r="O314" t="s">
        <v>279</v>
      </c>
      <c r="P314" s="102">
        <v>504</v>
      </c>
      <c r="Q314" s="102"/>
      <c r="R314" t="s">
        <v>1472</v>
      </c>
      <c r="S314" s="102" t="s">
        <v>29</v>
      </c>
      <c r="T314" s="102" t="s">
        <v>2280</v>
      </c>
      <c r="U314" s="102" t="s">
        <v>3334</v>
      </c>
    </row>
    <row r="315" spans="1:21" x14ac:dyDescent="0.2">
      <c r="A315" s="102">
        <v>17223</v>
      </c>
      <c r="B315" t="s">
        <v>199</v>
      </c>
      <c r="C315" t="s">
        <v>3734</v>
      </c>
      <c r="D315" t="s">
        <v>164</v>
      </c>
      <c r="E315" s="102">
        <v>10055</v>
      </c>
      <c r="F315" s="102"/>
      <c r="G315" t="s">
        <v>2619</v>
      </c>
      <c r="H315" s="102" t="s">
        <v>29</v>
      </c>
      <c r="I315" s="102" t="s">
        <v>2282</v>
      </c>
      <c r="J315" s="102" t="s">
        <v>2283</v>
      </c>
      <c r="L315" s="102">
        <v>31950</v>
      </c>
      <c r="M315" t="s">
        <v>1033</v>
      </c>
      <c r="N315" t="s">
        <v>58</v>
      </c>
      <c r="O315" t="s">
        <v>3389</v>
      </c>
      <c r="P315" s="102">
        <v>10357</v>
      </c>
      <c r="Q315" s="102"/>
      <c r="R315" t="s">
        <v>3732</v>
      </c>
      <c r="S315" s="102" t="s">
        <v>29</v>
      </c>
      <c r="T315" s="102" t="s">
        <v>2280</v>
      </c>
      <c r="U315" s="102" t="s">
        <v>3334</v>
      </c>
    </row>
    <row r="316" spans="1:21" x14ac:dyDescent="0.2">
      <c r="A316" s="102">
        <v>6457</v>
      </c>
      <c r="B316" t="s">
        <v>339</v>
      </c>
      <c r="C316" t="s">
        <v>2159</v>
      </c>
      <c r="D316" t="s">
        <v>145</v>
      </c>
      <c r="E316" s="102">
        <v>302</v>
      </c>
      <c r="F316" s="102"/>
      <c r="G316" t="s">
        <v>3453</v>
      </c>
      <c r="H316" s="102" t="s">
        <v>29</v>
      </c>
      <c r="I316" s="102" t="s">
        <v>2282</v>
      </c>
      <c r="J316" s="102" t="s">
        <v>2283</v>
      </c>
      <c r="L316" s="102">
        <v>22209</v>
      </c>
      <c r="M316" t="s">
        <v>598</v>
      </c>
      <c r="N316" t="s">
        <v>991</v>
      </c>
      <c r="O316" t="s">
        <v>3735</v>
      </c>
      <c r="P316" s="102">
        <v>10153</v>
      </c>
      <c r="Q316" s="102"/>
      <c r="R316" t="s">
        <v>2465</v>
      </c>
      <c r="S316" s="102" t="s">
        <v>29</v>
      </c>
      <c r="T316" s="102" t="s">
        <v>2280</v>
      </c>
      <c r="U316" s="102" t="s">
        <v>3334</v>
      </c>
    </row>
    <row r="317" spans="1:21" x14ac:dyDescent="0.2">
      <c r="A317" s="102">
        <v>973</v>
      </c>
      <c r="B317" t="s">
        <v>3736</v>
      </c>
      <c r="C317" t="s">
        <v>639</v>
      </c>
      <c r="D317" t="s">
        <v>3737</v>
      </c>
      <c r="E317" s="102">
        <v>302</v>
      </c>
      <c r="F317" s="102"/>
      <c r="G317" t="s">
        <v>3453</v>
      </c>
      <c r="H317" s="102" t="s">
        <v>29</v>
      </c>
      <c r="I317" s="102" t="s">
        <v>2282</v>
      </c>
      <c r="J317" s="102" t="s">
        <v>2283</v>
      </c>
      <c r="L317" s="102">
        <v>32209</v>
      </c>
      <c r="M317" t="s">
        <v>198</v>
      </c>
      <c r="N317" t="s">
        <v>3738</v>
      </c>
      <c r="O317" t="s">
        <v>515</v>
      </c>
      <c r="P317" s="102">
        <v>10048</v>
      </c>
      <c r="Q317" s="102"/>
      <c r="R317" t="s">
        <v>3316</v>
      </c>
      <c r="S317" s="102" t="s">
        <v>29</v>
      </c>
      <c r="T317" s="102" t="s">
        <v>2280</v>
      </c>
      <c r="U317" s="102" t="s">
        <v>3334</v>
      </c>
    </row>
    <row r="318" spans="1:21" x14ac:dyDescent="0.2">
      <c r="A318" s="102">
        <v>21875</v>
      </c>
      <c r="B318" t="s">
        <v>341</v>
      </c>
      <c r="C318" t="s">
        <v>441</v>
      </c>
      <c r="D318" t="s">
        <v>387</v>
      </c>
      <c r="E318" s="102">
        <v>51</v>
      </c>
      <c r="F318" s="102"/>
      <c r="G318" t="s">
        <v>2637</v>
      </c>
      <c r="H318" s="102" t="s">
        <v>29</v>
      </c>
      <c r="I318" s="102" t="s">
        <v>2282</v>
      </c>
      <c r="J318" s="102" t="s">
        <v>2283</v>
      </c>
      <c r="L318" s="102">
        <v>32705</v>
      </c>
      <c r="M318" t="s">
        <v>2445</v>
      </c>
      <c r="N318" t="s">
        <v>590</v>
      </c>
      <c r="O318" t="s">
        <v>35</v>
      </c>
      <c r="P318" s="102">
        <v>10152</v>
      </c>
      <c r="Q318" s="102"/>
      <c r="R318" t="s">
        <v>2394</v>
      </c>
      <c r="S318" s="102" t="s">
        <v>29</v>
      </c>
      <c r="T318" s="102" t="s">
        <v>2280</v>
      </c>
      <c r="U318" s="102" t="s">
        <v>3334</v>
      </c>
    </row>
    <row r="319" spans="1:21" x14ac:dyDescent="0.2">
      <c r="A319" s="102">
        <v>669</v>
      </c>
      <c r="B319" t="s">
        <v>208</v>
      </c>
      <c r="C319" t="s">
        <v>79</v>
      </c>
      <c r="D319" t="s">
        <v>2184</v>
      </c>
      <c r="E319" s="102">
        <v>302</v>
      </c>
      <c r="F319" s="102"/>
      <c r="G319" t="s">
        <v>3453</v>
      </c>
      <c r="H319" s="102" t="s">
        <v>29</v>
      </c>
      <c r="I319" s="102" t="s">
        <v>2282</v>
      </c>
      <c r="J319" s="102" t="s">
        <v>2283</v>
      </c>
      <c r="L319" s="102">
        <v>32467</v>
      </c>
      <c r="M319" t="s">
        <v>317</v>
      </c>
      <c r="N319" t="s">
        <v>3739</v>
      </c>
      <c r="O319" t="s">
        <v>3740</v>
      </c>
      <c r="P319" s="102">
        <v>355</v>
      </c>
      <c r="Q319" s="102"/>
      <c r="R319" t="s">
        <v>2392</v>
      </c>
      <c r="S319" s="102" t="s">
        <v>29</v>
      </c>
      <c r="T319" s="102" t="s">
        <v>2280</v>
      </c>
      <c r="U319" s="102" t="s">
        <v>3334</v>
      </c>
    </row>
    <row r="320" spans="1:21" x14ac:dyDescent="0.2">
      <c r="A320" s="102">
        <v>15917</v>
      </c>
      <c r="B320" t="s">
        <v>3741</v>
      </c>
      <c r="C320" t="s">
        <v>3742</v>
      </c>
      <c r="D320" t="s">
        <v>400</v>
      </c>
      <c r="E320" s="102">
        <v>302</v>
      </c>
      <c r="F320" s="102"/>
      <c r="G320" t="s">
        <v>3453</v>
      </c>
      <c r="H320" s="102" t="s">
        <v>29</v>
      </c>
      <c r="I320" s="102" t="s">
        <v>2282</v>
      </c>
      <c r="J320" s="102" t="s">
        <v>2283</v>
      </c>
      <c r="L320" s="102">
        <v>26249</v>
      </c>
      <c r="M320" t="s">
        <v>3743</v>
      </c>
      <c r="N320" t="s">
        <v>3744</v>
      </c>
      <c r="O320" t="s">
        <v>3745</v>
      </c>
      <c r="P320" s="102">
        <v>343</v>
      </c>
      <c r="Q320" s="102"/>
      <c r="R320" t="s">
        <v>2347</v>
      </c>
      <c r="S320" s="102" t="s">
        <v>29</v>
      </c>
      <c r="T320" s="102" t="s">
        <v>2280</v>
      </c>
      <c r="U320" s="102" t="s">
        <v>3334</v>
      </c>
    </row>
    <row r="321" spans="1:21" x14ac:dyDescent="0.2">
      <c r="A321" s="102">
        <v>9763</v>
      </c>
      <c r="B321" t="s">
        <v>199</v>
      </c>
      <c r="C321" t="s">
        <v>1293</v>
      </c>
      <c r="D321" t="s">
        <v>1294</v>
      </c>
      <c r="E321" s="102">
        <v>164</v>
      </c>
      <c r="F321" s="102"/>
      <c r="G321" t="s">
        <v>2706</v>
      </c>
      <c r="H321" s="102" t="s">
        <v>29</v>
      </c>
      <c r="I321" s="102" t="s">
        <v>2282</v>
      </c>
      <c r="J321" s="102" t="s">
        <v>2283</v>
      </c>
      <c r="L321" s="102">
        <v>16972</v>
      </c>
      <c r="M321" t="s">
        <v>409</v>
      </c>
      <c r="N321" t="s">
        <v>3746</v>
      </c>
      <c r="O321" t="s">
        <v>413</v>
      </c>
      <c r="P321" s="102">
        <v>10164</v>
      </c>
      <c r="Q321" s="102"/>
      <c r="R321" t="s">
        <v>2407</v>
      </c>
      <c r="S321" s="102" t="s">
        <v>29</v>
      </c>
      <c r="T321" s="102" t="s">
        <v>2280</v>
      </c>
      <c r="U321" s="102" t="s">
        <v>3334</v>
      </c>
    </row>
    <row r="322" spans="1:21" x14ac:dyDescent="0.2">
      <c r="A322" s="102">
        <v>7394</v>
      </c>
      <c r="B322" t="s">
        <v>317</v>
      </c>
      <c r="C322" t="s">
        <v>279</v>
      </c>
      <c r="D322" t="s">
        <v>656</v>
      </c>
      <c r="E322" s="102">
        <v>165</v>
      </c>
      <c r="F322" s="102"/>
      <c r="G322" t="s">
        <v>2592</v>
      </c>
      <c r="H322" s="102" t="s">
        <v>29</v>
      </c>
      <c r="I322" s="102" t="s">
        <v>2282</v>
      </c>
      <c r="J322" s="102" t="s">
        <v>2283</v>
      </c>
      <c r="L322" s="102">
        <v>28844</v>
      </c>
      <c r="M322" t="s">
        <v>473</v>
      </c>
      <c r="N322" t="s">
        <v>2532</v>
      </c>
      <c r="O322" t="s">
        <v>3747</v>
      </c>
      <c r="P322" s="102">
        <v>10164</v>
      </c>
      <c r="Q322" s="102"/>
      <c r="R322" t="s">
        <v>2407</v>
      </c>
      <c r="S322" s="102" t="s">
        <v>29</v>
      </c>
      <c r="T322" s="102" t="s">
        <v>2280</v>
      </c>
      <c r="U322" s="102" t="s">
        <v>3334</v>
      </c>
    </row>
    <row r="323" spans="1:21" x14ac:dyDescent="0.2">
      <c r="A323" s="102">
        <v>23200</v>
      </c>
      <c r="B323" t="s">
        <v>400</v>
      </c>
      <c r="C323" t="s">
        <v>279</v>
      </c>
      <c r="D323" t="s">
        <v>1860</v>
      </c>
      <c r="E323" s="102">
        <v>10163</v>
      </c>
      <c r="F323" s="102"/>
      <c r="G323" t="s">
        <v>2538</v>
      </c>
      <c r="H323" s="102" t="s">
        <v>29</v>
      </c>
      <c r="I323" s="102" t="s">
        <v>2282</v>
      </c>
      <c r="J323" s="102" t="s">
        <v>2283</v>
      </c>
      <c r="L323" s="102">
        <v>32460</v>
      </c>
      <c r="M323" t="s">
        <v>78</v>
      </c>
      <c r="N323" t="s">
        <v>3748</v>
      </c>
      <c r="O323" t="s">
        <v>36</v>
      </c>
      <c r="P323" s="102">
        <v>10038</v>
      </c>
      <c r="Q323" s="102"/>
      <c r="R323" t="s">
        <v>3749</v>
      </c>
      <c r="S323" s="102" t="s">
        <v>29</v>
      </c>
      <c r="T323" s="102" t="s">
        <v>2280</v>
      </c>
      <c r="U323" s="102" t="s">
        <v>3334</v>
      </c>
    </row>
    <row r="324" spans="1:21" x14ac:dyDescent="0.2">
      <c r="A324" s="102">
        <v>10530</v>
      </c>
      <c r="B324" t="s">
        <v>332</v>
      </c>
      <c r="C324" t="s">
        <v>1305</v>
      </c>
      <c r="D324" t="s">
        <v>1234</v>
      </c>
      <c r="E324" s="102">
        <v>165</v>
      </c>
      <c r="F324" s="102"/>
      <c r="G324" t="s">
        <v>2592</v>
      </c>
      <c r="H324" s="102" t="s">
        <v>29</v>
      </c>
      <c r="I324" s="102" t="s">
        <v>2282</v>
      </c>
      <c r="J324" s="102" t="s">
        <v>2283</v>
      </c>
      <c r="L324" s="102">
        <v>26256</v>
      </c>
      <c r="M324" t="s">
        <v>3750</v>
      </c>
      <c r="N324" t="s">
        <v>3745</v>
      </c>
      <c r="O324" t="s">
        <v>3744</v>
      </c>
      <c r="P324" s="102">
        <v>343</v>
      </c>
      <c r="Q324" s="102"/>
      <c r="R324" t="s">
        <v>2347</v>
      </c>
      <c r="S324" s="102" t="s">
        <v>29</v>
      </c>
      <c r="T324" s="102" t="s">
        <v>2280</v>
      </c>
      <c r="U324" s="102" t="s">
        <v>3334</v>
      </c>
    </row>
    <row r="325" spans="1:21" x14ac:dyDescent="0.2">
      <c r="A325" s="102">
        <v>30916</v>
      </c>
      <c r="B325" t="s">
        <v>317</v>
      </c>
      <c r="C325" t="s">
        <v>2596</v>
      </c>
      <c r="D325" t="s">
        <v>2597</v>
      </c>
      <c r="E325" s="102">
        <v>165</v>
      </c>
      <c r="F325" s="102"/>
      <c r="G325" t="s">
        <v>2592</v>
      </c>
      <c r="H325" s="102" t="s">
        <v>29</v>
      </c>
      <c r="I325" s="102" t="s">
        <v>2282</v>
      </c>
      <c r="J325" s="102" t="s">
        <v>2283</v>
      </c>
      <c r="L325" s="102">
        <v>1316</v>
      </c>
      <c r="M325" t="s">
        <v>40</v>
      </c>
      <c r="N325" t="s">
        <v>279</v>
      </c>
      <c r="O325" t="s">
        <v>44</v>
      </c>
      <c r="P325" s="102">
        <v>10164</v>
      </c>
      <c r="Q325" s="102"/>
      <c r="R325" t="s">
        <v>2407</v>
      </c>
      <c r="S325" s="102" t="s">
        <v>29</v>
      </c>
      <c r="T325" s="102" t="s">
        <v>2280</v>
      </c>
      <c r="U325" s="102" t="s">
        <v>3334</v>
      </c>
    </row>
    <row r="326" spans="1:21" x14ac:dyDescent="0.2">
      <c r="A326" s="102">
        <v>9646</v>
      </c>
      <c r="B326" t="s">
        <v>150</v>
      </c>
      <c r="C326" t="s">
        <v>244</v>
      </c>
      <c r="D326" t="s">
        <v>440</v>
      </c>
      <c r="E326" s="102">
        <v>10102</v>
      </c>
      <c r="F326" s="102"/>
      <c r="G326" t="s">
        <v>3494</v>
      </c>
      <c r="H326" s="102" t="s">
        <v>29</v>
      </c>
      <c r="I326" s="102" t="s">
        <v>2282</v>
      </c>
      <c r="J326" s="102" t="s">
        <v>2283</v>
      </c>
      <c r="L326" s="102">
        <v>26252</v>
      </c>
      <c r="M326" t="s">
        <v>3751</v>
      </c>
      <c r="N326" t="s">
        <v>101</v>
      </c>
      <c r="O326" t="s">
        <v>3752</v>
      </c>
      <c r="P326" s="102">
        <v>343</v>
      </c>
      <c r="Q326" s="102"/>
      <c r="R326" t="s">
        <v>2347</v>
      </c>
      <c r="S326" s="102" t="s">
        <v>29</v>
      </c>
      <c r="T326" s="102" t="s">
        <v>2280</v>
      </c>
      <c r="U326" s="102" t="s">
        <v>3334</v>
      </c>
    </row>
    <row r="327" spans="1:21" x14ac:dyDescent="0.2">
      <c r="A327" s="102">
        <v>7521</v>
      </c>
      <c r="B327" t="s">
        <v>37</v>
      </c>
      <c r="C327" t="s">
        <v>1169</v>
      </c>
      <c r="D327" t="s">
        <v>892</v>
      </c>
      <c r="E327" s="102">
        <v>701</v>
      </c>
      <c r="F327" s="102"/>
      <c r="G327" t="s">
        <v>2570</v>
      </c>
      <c r="H327" s="102" t="s">
        <v>29</v>
      </c>
      <c r="I327" s="102" t="s">
        <v>2282</v>
      </c>
      <c r="J327" s="102" t="s">
        <v>2283</v>
      </c>
      <c r="L327" s="102">
        <v>18616</v>
      </c>
      <c r="M327" t="s">
        <v>153</v>
      </c>
      <c r="N327" t="s">
        <v>3753</v>
      </c>
      <c r="O327" t="s">
        <v>3752</v>
      </c>
      <c r="P327" s="102">
        <v>343</v>
      </c>
      <c r="Q327" s="102"/>
      <c r="R327" t="s">
        <v>2347</v>
      </c>
      <c r="S327" s="102" t="s">
        <v>29</v>
      </c>
      <c r="T327" s="102" t="s">
        <v>2280</v>
      </c>
      <c r="U327" s="102" t="s">
        <v>3334</v>
      </c>
    </row>
    <row r="328" spans="1:21" x14ac:dyDescent="0.2">
      <c r="A328" s="102">
        <v>18808</v>
      </c>
      <c r="B328" t="s">
        <v>707</v>
      </c>
      <c r="C328" t="s">
        <v>328</v>
      </c>
      <c r="D328" t="s">
        <v>1775</v>
      </c>
      <c r="E328" s="102">
        <v>697</v>
      </c>
      <c r="F328" s="102"/>
      <c r="G328" t="s">
        <v>3480</v>
      </c>
      <c r="H328" s="102" t="s">
        <v>29</v>
      </c>
      <c r="I328" s="102" t="s">
        <v>2282</v>
      </c>
      <c r="J328" s="102" t="s">
        <v>2283</v>
      </c>
      <c r="L328" s="102">
        <v>26261</v>
      </c>
      <c r="M328" t="s">
        <v>58</v>
      </c>
      <c r="N328" t="s">
        <v>3754</v>
      </c>
      <c r="O328" t="s">
        <v>1213</v>
      </c>
      <c r="P328" s="102">
        <v>490</v>
      </c>
      <c r="Q328" s="102"/>
      <c r="R328" t="s">
        <v>2349</v>
      </c>
      <c r="S328" s="102" t="s">
        <v>29</v>
      </c>
      <c r="T328" s="102" t="s">
        <v>2280</v>
      </c>
      <c r="U328" s="102" t="s">
        <v>3334</v>
      </c>
    </row>
    <row r="329" spans="1:21" x14ac:dyDescent="0.2">
      <c r="A329" s="102">
        <v>18886</v>
      </c>
      <c r="B329" t="s">
        <v>918</v>
      </c>
      <c r="C329" t="s">
        <v>1779</v>
      </c>
      <c r="D329" t="s">
        <v>1780</v>
      </c>
      <c r="E329" s="102">
        <v>10102</v>
      </c>
      <c r="F329" s="102"/>
      <c r="G329" t="s">
        <v>3494</v>
      </c>
      <c r="H329" s="102" t="s">
        <v>29</v>
      </c>
      <c r="I329" s="102" t="s">
        <v>2282</v>
      </c>
      <c r="J329" s="102" t="s">
        <v>2283</v>
      </c>
      <c r="L329" s="102">
        <v>31838</v>
      </c>
      <c r="M329" t="s">
        <v>239</v>
      </c>
      <c r="N329" t="s">
        <v>215</v>
      </c>
      <c r="O329" t="s">
        <v>314</v>
      </c>
      <c r="P329" s="102">
        <v>10407</v>
      </c>
      <c r="Q329" s="102"/>
      <c r="R329" t="s">
        <v>2951</v>
      </c>
      <c r="S329" s="102" t="s">
        <v>29</v>
      </c>
      <c r="T329" s="102" t="s">
        <v>2280</v>
      </c>
      <c r="U329" s="102" t="s">
        <v>3334</v>
      </c>
    </row>
    <row r="330" spans="1:21" x14ac:dyDescent="0.2">
      <c r="A330" s="102">
        <v>19896</v>
      </c>
      <c r="B330" t="s">
        <v>166</v>
      </c>
      <c r="C330" t="s">
        <v>489</v>
      </c>
      <c r="D330" t="s">
        <v>1246</v>
      </c>
      <c r="E330" s="102">
        <v>10083</v>
      </c>
      <c r="F330" s="102"/>
      <c r="G330" t="s">
        <v>2498</v>
      </c>
      <c r="H330" s="102" t="s">
        <v>29</v>
      </c>
      <c r="I330" s="102" t="s">
        <v>2282</v>
      </c>
      <c r="J330" s="102" t="s">
        <v>2283</v>
      </c>
      <c r="L330" s="102">
        <v>31964</v>
      </c>
      <c r="M330" t="s">
        <v>3755</v>
      </c>
      <c r="N330" t="s">
        <v>215</v>
      </c>
      <c r="O330" t="s">
        <v>3756</v>
      </c>
      <c r="P330" s="102">
        <v>10407</v>
      </c>
      <c r="Q330" s="102"/>
      <c r="R330" t="s">
        <v>2951</v>
      </c>
      <c r="S330" s="102" t="s">
        <v>29</v>
      </c>
      <c r="T330" s="102" t="s">
        <v>2280</v>
      </c>
      <c r="U330" s="102" t="s">
        <v>3334</v>
      </c>
    </row>
    <row r="331" spans="1:21" x14ac:dyDescent="0.2">
      <c r="A331" s="102">
        <v>18000</v>
      </c>
      <c r="B331" t="s">
        <v>483</v>
      </c>
      <c r="C331" t="s">
        <v>169</v>
      </c>
      <c r="D331" t="s">
        <v>138</v>
      </c>
      <c r="E331" s="102">
        <v>642</v>
      </c>
      <c r="F331" s="102"/>
      <c r="G331" t="s">
        <v>1511</v>
      </c>
      <c r="H331" s="102" t="s">
        <v>29</v>
      </c>
      <c r="I331" s="102" t="s">
        <v>2282</v>
      </c>
      <c r="J331" s="102" t="s">
        <v>2283</v>
      </c>
      <c r="L331" s="102">
        <v>31914</v>
      </c>
      <c r="M331" t="s">
        <v>550</v>
      </c>
      <c r="N331" t="s">
        <v>1025</v>
      </c>
      <c r="O331" t="s">
        <v>3757</v>
      </c>
      <c r="P331" s="102">
        <v>10038</v>
      </c>
      <c r="Q331" s="102"/>
      <c r="R331" t="s">
        <v>3749</v>
      </c>
      <c r="S331" s="102" t="s">
        <v>29</v>
      </c>
      <c r="T331" s="102" t="s">
        <v>2280</v>
      </c>
      <c r="U331" s="102" t="s">
        <v>3334</v>
      </c>
    </row>
    <row r="332" spans="1:21" x14ac:dyDescent="0.2">
      <c r="A332" s="102">
        <v>27526</v>
      </c>
      <c r="B332" t="s">
        <v>510</v>
      </c>
      <c r="C332" t="s">
        <v>2569</v>
      </c>
      <c r="D332" t="s">
        <v>413</v>
      </c>
      <c r="E332" s="102">
        <v>642</v>
      </c>
      <c r="F332" s="102"/>
      <c r="G332" t="s">
        <v>1511</v>
      </c>
      <c r="H332" s="102" t="s">
        <v>29</v>
      </c>
      <c r="I332" s="102" t="s">
        <v>2282</v>
      </c>
      <c r="J332" s="102" t="s">
        <v>2283</v>
      </c>
      <c r="L332" s="102">
        <v>23846</v>
      </c>
      <c r="M332" t="s">
        <v>199</v>
      </c>
      <c r="N332" t="s">
        <v>54</v>
      </c>
      <c r="O332" t="s">
        <v>300</v>
      </c>
      <c r="P332" s="102">
        <v>490</v>
      </c>
      <c r="Q332" s="102"/>
      <c r="R332" t="s">
        <v>2349</v>
      </c>
      <c r="S332" s="102" t="s">
        <v>29</v>
      </c>
      <c r="T332" s="102" t="s">
        <v>2280</v>
      </c>
      <c r="U332" s="102" t="s">
        <v>3334</v>
      </c>
    </row>
    <row r="333" spans="1:21" x14ac:dyDescent="0.2">
      <c r="A333" s="102">
        <v>8304</v>
      </c>
      <c r="B333" t="s">
        <v>126</v>
      </c>
      <c r="C333" t="s">
        <v>138</v>
      </c>
      <c r="D333" t="s">
        <v>842</v>
      </c>
      <c r="E333" s="102">
        <v>697</v>
      </c>
      <c r="F333" s="102"/>
      <c r="G333" t="s">
        <v>3480</v>
      </c>
      <c r="H333" s="102" t="s">
        <v>29</v>
      </c>
      <c r="I333" s="102" t="s">
        <v>2282</v>
      </c>
      <c r="J333" s="102" t="s">
        <v>2283</v>
      </c>
      <c r="L333" s="102">
        <v>26350</v>
      </c>
      <c r="M333" t="s">
        <v>594</v>
      </c>
      <c r="N333" t="s">
        <v>3758</v>
      </c>
      <c r="O333" t="s">
        <v>3759</v>
      </c>
      <c r="P333" s="102">
        <v>424</v>
      </c>
      <c r="Q333" s="102"/>
      <c r="R333" t="s">
        <v>3760</v>
      </c>
      <c r="S333" s="102" t="s">
        <v>29</v>
      </c>
      <c r="T333" s="102" t="s">
        <v>2280</v>
      </c>
      <c r="U333" s="102" t="s">
        <v>3334</v>
      </c>
    </row>
    <row r="334" spans="1:21" x14ac:dyDescent="0.2">
      <c r="A334" s="102">
        <v>6137</v>
      </c>
      <c r="B334" t="s">
        <v>26</v>
      </c>
      <c r="C334" t="s">
        <v>306</v>
      </c>
      <c r="D334" t="s">
        <v>138</v>
      </c>
      <c r="E334" s="102">
        <v>235</v>
      </c>
      <c r="F334" s="102"/>
      <c r="G334" t="s">
        <v>2453</v>
      </c>
      <c r="H334" s="102" t="s">
        <v>29</v>
      </c>
      <c r="I334" s="102" t="s">
        <v>2282</v>
      </c>
      <c r="J334" s="102" t="s">
        <v>2283</v>
      </c>
      <c r="L334" s="102">
        <v>20068</v>
      </c>
      <c r="M334" t="s">
        <v>3761</v>
      </c>
      <c r="N334" t="s">
        <v>306</v>
      </c>
      <c r="O334" t="s">
        <v>57</v>
      </c>
      <c r="P334" s="102">
        <v>10055</v>
      </c>
      <c r="Q334" s="102"/>
      <c r="R334" t="s">
        <v>2619</v>
      </c>
      <c r="S334" s="102" t="s">
        <v>29</v>
      </c>
      <c r="T334" s="102" t="s">
        <v>2280</v>
      </c>
      <c r="U334" s="102" t="s">
        <v>3334</v>
      </c>
    </row>
    <row r="335" spans="1:21" x14ac:dyDescent="0.2">
      <c r="A335" s="102">
        <v>6977</v>
      </c>
      <c r="B335" t="s">
        <v>241</v>
      </c>
      <c r="C335" t="s">
        <v>306</v>
      </c>
      <c r="D335" t="s">
        <v>527</v>
      </c>
      <c r="E335" s="102">
        <v>10023</v>
      </c>
      <c r="F335" s="102"/>
      <c r="G335" t="s">
        <v>2506</v>
      </c>
      <c r="H335" s="102" t="s">
        <v>29</v>
      </c>
      <c r="I335" s="102" t="s">
        <v>2282</v>
      </c>
      <c r="J335" s="102" t="s">
        <v>2283</v>
      </c>
      <c r="L335" s="102">
        <v>16224</v>
      </c>
      <c r="M335" t="s">
        <v>1334</v>
      </c>
      <c r="N335" t="s">
        <v>3762</v>
      </c>
      <c r="O335" t="s">
        <v>3763</v>
      </c>
      <c r="P335" s="102">
        <v>173</v>
      </c>
      <c r="Q335" s="102"/>
      <c r="R335" t="s">
        <v>1150</v>
      </c>
      <c r="S335" s="102" t="s">
        <v>29</v>
      </c>
      <c r="T335" s="102" t="s">
        <v>2280</v>
      </c>
      <c r="U335" s="102" t="s">
        <v>3334</v>
      </c>
    </row>
    <row r="336" spans="1:21" x14ac:dyDescent="0.2">
      <c r="A336" s="102">
        <v>1086</v>
      </c>
      <c r="B336" t="s">
        <v>142</v>
      </c>
      <c r="C336" t="s">
        <v>1057</v>
      </c>
      <c r="D336" t="s">
        <v>44</v>
      </c>
      <c r="E336" s="102">
        <v>67</v>
      </c>
      <c r="F336" s="102"/>
      <c r="G336" t="s">
        <v>3517</v>
      </c>
      <c r="H336" s="102" t="s">
        <v>29</v>
      </c>
      <c r="I336" s="102" t="s">
        <v>2282</v>
      </c>
      <c r="J336" s="102" t="s">
        <v>2283</v>
      </c>
      <c r="L336" s="102">
        <v>20147</v>
      </c>
      <c r="M336" t="s">
        <v>88</v>
      </c>
      <c r="N336" t="s">
        <v>3764</v>
      </c>
      <c r="O336" t="s">
        <v>164</v>
      </c>
      <c r="P336" s="102">
        <v>10141</v>
      </c>
      <c r="Q336" s="102"/>
      <c r="R336" t="s">
        <v>2666</v>
      </c>
      <c r="S336" s="102" t="s">
        <v>29</v>
      </c>
      <c r="T336" s="102" t="s">
        <v>2280</v>
      </c>
      <c r="U336" s="102" t="s">
        <v>3334</v>
      </c>
    </row>
    <row r="337" spans="1:21" x14ac:dyDescent="0.2">
      <c r="A337" s="102">
        <v>19696</v>
      </c>
      <c r="B337" t="s">
        <v>1044</v>
      </c>
      <c r="C337" t="s">
        <v>1795</v>
      </c>
      <c r="D337" t="s">
        <v>910</v>
      </c>
      <c r="E337" s="102">
        <v>175</v>
      </c>
      <c r="F337" s="102"/>
      <c r="G337" t="s">
        <v>2306</v>
      </c>
      <c r="H337" s="102" t="s">
        <v>29</v>
      </c>
      <c r="I337" s="102" t="s">
        <v>2282</v>
      </c>
      <c r="J337" s="102" t="s">
        <v>2283</v>
      </c>
      <c r="L337" s="102">
        <v>20700</v>
      </c>
      <c r="M337" t="s">
        <v>150</v>
      </c>
      <c r="N337" t="s">
        <v>3764</v>
      </c>
      <c r="O337" t="s">
        <v>164</v>
      </c>
      <c r="P337" s="102">
        <v>10141</v>
      </c>
      <c r="Q337" s="102"/>
      <c r="R337" t="s">
        <v>2666</v>
      </c>
      <c r="S337" s="102" t="s">
        <v>29</v>
      </c>
      <c r="T337" s="102" t="s">
        <v>2280</v>
      </c>
      <c r="U337" s="102" t="s">
        <v>3334</v>
      </c>
    </row>
    <row r="338" spans="1:21" x14ac:dyDescent="0.2">
      <c r="A338" s="102">
        <v>9191</v>
      </c>
      <c r="B338" t="s">
        <v>869</v>
      </c>
      <c r="C338" t="s">
        <v>1289</v>
      </c>
      <c r="D338" t="s">
        <v>845</v>
      </c>
      <c r="E338" s="102">
        <v>567</v>
      </c>
      <c r="F338" s="102"/>
      <c r="G338" t="s">
        <v>2495</v>
      </c>
      <c r="H338" s="102" t="s">
        <v>29</v>
      </c>
      <c r="I338" s="102" t="s">
        <v>2282</v>
      </c>
      <c r="J338" s="102" t="s">
        <v>2283</v>
      </c>
      <c r="L338" s="102">
        <v>26352</v>
      </c>
      <c r="M338" t="s">
        <v>225</v>
      </c>
      <c r="N338" t="s">
        <v>3765</v>
      </c>
      <c r="O338" t="s">
        <v>421</v>
      </c>
      <c r="P338" s="102">
        <v>424</v>
      </c>
      <c r="Q338" s="102"/>
      <c r="R338" t="s">
        <v>3760</v>
      </c>
      <c r="S338" s="102" t="s">
        <v>29</v>
      </c>
      <c r="T338" s="102" t="s">
        <v>2280</v>
      </c>
      <c r="U338" s="102" t="s">
        <v>3334</v>
      </c>
    </row>
    <row r="339" spans="1:21" x14ac:dyDescent="0.2">
      <c r="A339" s="102">
        <v>23228</v>
      </c>
      <c r="B339" t="s">
        <v>123</v>
      </c>
      <c r="C339" t="s">
        <v>431</v>
      </c>
      <c r="D339" t="s">
        <v>57</v>
      </c>
      <c r="E339" s="102">
        <v>10104</v>
      </c>
      <c r="F339" s="102"/>
      <c r="G339" t="s">
        <v>2346</v>
      </c>
      <c r="H339" s="102" t="s">
        <v>29</v>
      </c>
      <c r="I339" s="102" t="s">
        <v>2282</v>
      </c>
      <c r="J339" s="102" t="s">
        <v>2283</v>
      </c>
      <c r="L339" s="102">
        <v>6459</v>
      </c>
      <c r="M339" t="s">
        <v>3766</v>
      </c>
      <c r="N339" t="s">
        <v>3767</v>
      </c>
      <c r="O339" t="s">
        <v>706</v>
      </c>
      <c r="P339" s="102">
        <v>380</v>
      </c>
      <c r="Q339" s="102"/>
      <c r="R339" t="s">
        <v>3768</v>
      </c>
      <c r="S339" s="102" t="s">
        <v>29</v>
      </c>
      <c r="T339" s="102" t="s">
        <v>2280</v>
      </c>
      <c r="U339" s="102" t="s">
        <v>3334</v>
      </c>
    </row>
    <row r="340" spans="1:21" x14ac:dyDescent="0.2">
      <c r="A340" s="102">
        <v>4937</v>
      </c>
      <c r="B340" t="s">
        <v>1206</v>
      </c>
      <c r="C340" t="s">
        <v>498</v>
      </c>
      <c r="D340" t="s">
        <v>36</v>
      </c>
      <c r="E340" s="102">
        <v>235</v>
      </c>
      <c r="F340" s="102"/>
      <c r="G340" t="s">
        <v>2453</v>
      </c>
      <c r="H340" s="102" t="s">
        <v>29</v>
      </c>
      <c r="I340" s="102" t="s">
        <v>2282</v>
      </c>
      <c r="J340" s="102" t="s">
        <v>2283</v>
      </c>
      <c r="L340" s="102">
        <v>27427</v>
      </c>
      <c r="M340" t="s">
        <v>594</v>
      </c>
      <c r="N340" t="s">
        <v>627</v>
      </c>
      <c r="O340" t="s">
        <v>204</v>
      </c>
      <c r="P340" s="102">
        <v>10053</v>
      </c>
      <c r="Q340" s="102"/>
      <c r="R340" t="s">
        <v>2661</v>
      </c>
      <c r="S340" s="102" t="s">
        <v>29</v>
      </c>
      <c r="T340" s="102" t="s">
        <v>2280</v>
      </c>
      <c r="U340" s="102" t="s">
        <v>3334</v>
      </c>
    </row>
    <row r="341" spans="1:21" x14ac:dyDescent="0.2">
      <c r="A341" s="102">
        <v>20227</v>
      </c>
      <c r="B341" t="s">
        <v>2041</v>
      </c>
      <c r="C341" t="s">
        <v>526</v>
      </c>
      <c r="D341" t="s">
        <v>1208</v>
      </c>
      <c r="E341" s="102">
        <v>567</v>
      </c>
      <c r="F341" s="102"/>
      <c r="G341" t="s">
        <v>2495</v>
      </c>
      <c r="H341" s="102" t="s">
        <v>29</v>
      </c>
      <c r="I341" s="102" t="s">
        <v>2282</v>
      </c>
      <c r="J341" s="102" t="s">
        <v>2283</v>
      </c>
      <c r="L341" s="102">
        <v>1968</v>
      </c>
      <c r="M341" t="s">
        <v>858</v>
      </c>
      <c r="N341" t="s">
        <v>3769</v>
      </c>
      <c r="O341" t="s">
        <v>38</v>
      </c>
      <c r="P341" s="102">
        <v>557</v>
      </c>
      <c r="Q341" s="102"/>
      <c r="R341" t="s">
        <v>3770</v>
      </c>
      <c r="S341" s="102" t="s">
        <v>29</v>
      </c>
      <c r="T341" s="102" t="s">
        <v>2280</v>
      </c>
      <c r="U341" s="102" t="s">
        <v>3334</v>
      </c>
    </row>
    <row r="342" spans="1:21" x14ac:dyDescent="0.2">
      <c r="A342" s="102">
        <v>712</v>
      </c>
      <c r="B342" t="s">
        <v>123</v>
      </c>
      <c r="C342" t="s">
        <v>390</v>
      </c>
      <c r="D342" t="s">
        <v>84</v>
      </c>
      <c r="E342" s="102">
        <v>535</v>
      </c>
      <c r="F342" s="102"/>
      <c r="G342" t="s">
        <v>2674</v>
      </c>
      <c r="H342" s="102" t="s">
        <v>29</v>
      </c>
      <c r="I342" s="102" t="s">
        <v>2282</v>
      </c>
      <c r="J342" s="102" t="s">
        <v>2283</v>
      </c>
      <c r="L342" s="102">
        <v>32686</v>
      </c>
      <c r="M342" t="s">
        <v>199</v>
      </c>
      <c r="N342" t="s">
        <v>3771</v>
      </c>
      <c r="O342" t="s">
        <v>3772</v>
      </c>
      <c r="P342" s="102">
        <v>557</v>
      </c>
      <c r="Q342" s="102"/>
      <c r="R342" t="s">
        <v>3770</v>
      </c>
      <c r="S342" s="102" t="s">
        <v>29</v>
      </c>
      <c r="T342" s="102" t="s">
        <v>2280</v>
      </c>
      <c r="U342" s="102" t="s">
        <v>3334</v>
      </c>
    </row>
    <row r="343" spans="1:21" x14ac:dyDescent="0.2">
      <c r="A343" s="102">
        <v>31804</v>
      </c>
      <c r="B343" t="s">
        <v>2156</v>
      </c>
      <c r="C343" t="s">
        <v>2588</v>
      </c>
      <c r="E343" s="102">
        <v>10415</v>
      </c>
      <c r="F343" s="102"/>
      <c r="G343" t="s">
        <v>2541</v>
      </c>
      <c r="H343" s="102" t="s">
        <v>29</v>
      </c>
      <c r="I343" s="102" t="s">
        <v>2282</v>
      </c>
      <c r="J343" s="102" t="s">
        <v>2283</v>
      </c>
      <c r="L343" s="102">
        <v>31919</v>
      </c>
      <c r="M343" t="s">
        <v>3773</v>
      </c>
      <c r="N343" t="s">
        <v>3774</v>
      </c>
      <c r="P343" s="102">
        <v>10137</v>
      </c>
      <c r="Q343" s="102"/>
      <c r="R343" t="s">
        <v>2622</v>
      </c>
      <c r="S343" s="102" t="s">
        <v>29</v>
      </c>
      <c r="T343" s="102" t="s">
        <v>2280</v>
      </c>
      <c r="U343" s="102" t="s">
        <v>3334</v>
      </c>
    </row>
    <row r="344" spans="1:21" x14ac:dyDescent="0.2">
      <c r="A344" s="102">
        <v>19659</v>
      </c>
      <c r="B344" t="s">
        <v>177</v>
      </c>
      <c r="C344" t="s">
        <v>334</v>
      </c>
      <c r="D344" t="s">
        <v>1310</v>
      </c>
      <c r="E344" s="102">
        <v>442</v>
      </c>
      <c r="F344" s="102"/>
      <c r="G344" t="s">
        <v>2355</v>
      </c>
      <c r="H344" s="102" t="s">
        <v>29</v>
      </c>
      <c r="I344" s="102" t="s">
        <v>2282</v>
      </c>
      <c r="J344" s="102" t="s">
        <v>2283</v>
      </c>
      <c r="L344" s="102">
        <v>21883</v>
      </c>
      <c r="M344" t="s">
        <v>664</v>
      </c>
      <c r="N344" t="s">
        <v>161</v>
      </c>
      <c r="O344" t="s">
        <v>714</v>
      </c>
      <c r="P344" s="102">
        <v>10137</v>
      </c>
      <c r="Q344" s="102"/>
      <c r="R344" t="s">
        <v>2622</v>
      </c>
      <c r="S344" s="102" t="s">
        <v>29</v>
      </c>
      <c r="T344" s="102" t="s">
        <v>2280</v>
      </c>
      <c r="U344" s="102" t="s">
        <v>3334</v>
      </c>
    </row>
    <row r="345" spans="1:21" x14ac:dyDescent="0.2">
      <c r="A345" s="102">
        <v>891</v>
      </c>
      <c r="B345" t="s">
        <v>123</v>
      </c>
      <c r="C345" t="s">
        <v>334</v>
      </c>
      <c r="D345" t="s">
        <v>1023</v>
      </c>
      <c r="E345" s="102">
        <v>567</v>
      </c>
      <c r="F345" s="102"/>
      <c r="G345" t="s">
        <v>2495</v>
      </c>
      <c r="H345" s="102" t="s">
        <v>29</v>
      </c>
      <c r="I345" s="102" t="s">
        <v>2282</v>
      </c>
      <c r="J345" s="102" t="s">
        <v>2283</v>
      </c>
      <c r="L345" s="102">
        <v>33318</v>
      </c>
      <c r="M345" t="s">
        <v>362</v>
      </c>
      <c r="N345" t="s">
        <v>141</v>
      </c>
      <c r="O345" t="s">
        <v>3775</v>
      </c>
      <c r="P345" s="102">
        <v>10224</v>
      </c>
      <c r="Q345" s="102"/>
      <c r="R345" t="s">
        <v>2641</v>
      </c>
      <c r="S345" s="102" t="s">
        <v>29</v>
      </c>
      <c r="T345" s="102" t="s">
        <v>2280</v>
      </c>
      <c r="U345" s="102" t="s">
        <v>3334</v>
      </c>
    </row>
    <row r="346" spans="1:21" x14ac:dyDescent="0.2">
      <c r="A346" s="102">
        <v>827</v>
      </c>
      <c r="B346" t="s">
        <v>298</v>
      </c>
      <c r="C346" t="s">
        <v>36</v>
      </c>
      <c r="D346" t="s">
        <v>1011</v>
      </c>
      <c r="E346" s="102">
        <v>235</v>
      </c>
      <c r="F346" s="102"/>
      <c r="G346" t="s">
        <v>2453</v>
      </c>
      <c r="H346" s="102" t="s">
        <v>29</v>
      </c>
      <c r="I346" s="102" t="s">
        <v>2282</v>
      </c>
      <c r="J346" s="102" t="s">
        <v>2283</v>
      </c>
      <c r="L346" s="102">
        <v>26530</v>
      </c>
      <c r="M346" t="s">
        <v>124</v>
      </c>
      <c r="N346" t="s">
        <v>164</v>
      </c>
      <c r="O346" t="s">
        <v>608</v>
      </c>
      <c r="P346" s="102">
        <v>712</v>
      </c>
      <c r="Q346" s="102"/>
      <c r="R346" t="s">
        <v>2642</v>
      </c>
      <c r="S346" s="102" t="s">
        <v>29</v>
      </c>
      <c r="T346" s="102" t="s">
        <v>2280</v>
      </c>
      <c r="U346" s="102" t="s">
        <v>3334</v>
      </c>
    </row>
    <row r="347" spans="1:21" x14ac:dyDescent="0.2">
      <c r="A347" s="102">
        <v>1188</v>
      </c>
      <c r="B347" t="s">
        <v>37</v>
      </c>
      <c r="C347" t="s">
        <v>36</v>
      </c>
      <c r="D347" t="s">
        <v>571</v>
      </c>
      <c r="E347" s="102">
        <v>535</v>
      </c>
      <c r="F347" s="102"/>
      <c r="G347" t="s">
        <v>2674</v>
      </c>
      <c r="H347" s="102" t="s">
        <v>29</v>
      </c>
      <c r="I347" s="102" t="s">
        <v>2282</v>
      </c>
      <c r="J347" s="102" t="s">
        <v>2283</v>
      </c>
      <c r="L347" s="102">
        <v>28569</v>
      </c>
      <c r="M347" t="s">
        <v>3776</v>
      </c>
      <c r="N347" t="s">
        <v>1854</v>
      </c>
      <c r="P347" s="102">
        <v>47</v>
      </c>
      <c r="Q347" s="102"/>
      <c r="R347" t="s">
        <v>2626</v>
      </c>
      <c r="S347" s="102" t="s">
        <v>29</v>
      </c>
      <c r="T347" s="102" t="s">
        <v>2280</v>
      </c>
      <c r="U347" s="102" t="s">
        <v>3334</v>
      </c>
    </row>
    <row r="348" spans="1:21" x14ac:dyDescent="0.2">
      <c r="A348" s="102">
        <v>18804</v>
      </c>
      <c r="B348" t="s">
        <v>239</v>
      </c>
      <c r="C348" t="s">
        <v>944</v>
      </c>
      <c r="D348" t="s">
        <v>1774</v>
      </c>
      <c r="E348" s="102">
        <v>702</v>
      </c>
      <c r="F348" s="102"/>
      <c r="G348" t="s">
        <v>2551</v>
      </c>
      <c r="H348" s="102" t="s">
        <v>29</v>
      </c>
      <c r="I348" s="102" t="s">
        <v>2282</v>
      </c>
      <c r="J348" s="102" t="s">
        <v>2283</v>
      </c>
      <c r="L348" s="102">
        <v>33315</v>
      </c>
      <c r="M348" t="s">
        <v>163</v>
      </c>
      <c r="N348" t="s">
        <v>331</v>
      </c>
      <c r="O348" t="s">
        <v>54</v>
      </c>
      <c r="P348" s="102">
        <v>10224</v>
      </c>
      <c r="Q348" s="102"/>
      <c r="R348" t="s">
        <v>2641</v>
      </c>
      <c r="S348" s="102" t="s">
        <v>29</v>
      </c>
      <c r="T348" s="102" t="s">
        <v>2280</v>
      </c>
      <c r="U348" s="102" t="s">
        <v>3334</v>
      </c>
    </row>
    <row r="349" spans="1:21" x14ac:dyDescent="0.2">
      <c r="A349" s="102">
        <v>16944</v>
      </c>
      <c r="B349" t="s">
        <v>1066</v>
      </c>
      <c r="C349" t="s">
        <v>35</v>
      </c>
      <c r="D349" t="s">
        <v>603</v>
      </c>
      <c r="E349" s="102">
        <v>534</v>
      </c>
      <c r="F349" s="102"/>
      <c r="G349" t="s">
        <v>2336</v>
      </c>
      <c r="H349" s="102" t="s">
        <v>29</v>
      </c>
      <c r="I349" s="102" t="s">
        <v>2282</v>
      </c>
      <c r="J349" s="102" t="s">
        <v>2283</v>
      </c>
      <c r="L349" s="102">
        <v>32688</v>
      </c>
      <c r="M349" t="s">
        <v>130</v>
      </c>
      <c r="N349" t="s">
        <v>53</v>
      </c>
      <c r="O349" t="s">
        <v>728</v>
      </c>
      <c r="P349" s="102">
        <v>557</v>
      </c>
      <c r="Q349" s="102"/>
      <c r="R349" t="s">
        <v>3770</v>
      </c>
      <c r="S349" s="102" t="s">
        <v>29</v>
      </c>
      <c r="T349" s="102" t="s">
        <v>2280</v>
      </c>
      <c r="U349" s="102" t="s">
        <v>3334</v>
      </c>
    </row>
    <row r="350" spans="1:21" x14ac:dyDescent="0.2">
      <c r="A350" s="102">
        <v>11154</v>
      </c>
      <c r="B350" t="s">
        <v>1209</v>
      </c>
      <c r="C350" t="s">
        <v>979</v>
      </c>
      <c r="D350" t="s">
        <v>487</v>
      </c>
      <c r="E350" s="102">
        <v>444</v>
      </c>
      <c r="F350" s="102"/>
      <c r="G350" t="s">
        <v>2399</v>
      </c>
      <c r="H350" s="102" t="s">
        <v>29</v>
      </c>
      <c r="I350" s="102" t="s">
        <v>2282</v>
      </c>
      <c r="J350" s="102" t="s">
        <v>2283</v>
      </c>
      <c r="L350" s="102">
        <v>33395</v>
      </c>
      <c r="M350" t="s">
        <v>313</v>
      </c>
      <c r="N350" t="s">
        <v>3777</v>
      </c>
      <c r="O350" t="s">
        <v>3778</v>
      </c>
      <c r="P350" s="102">
        <v>173</v>
      </c>
      <c r="Q350" s="102"/>
      <c r="R350" t="s">
        <v>1150</v>
      </c>
      <c r="S350" s="102" t="s">
        <v>29</v>
      </c>
      <c r="T350" s="102" t="s">
        <v>2280</v>
      </c>
      <c r="U350" s="102" t="s">
        <v>3334</v>
      </c>
    </row>
    <row r="351" spans="1:21" x14ac:dyDescent="0.2">
      <c r="A351" s="102">
        <v>18068</v>
      </c>
      <c r="B351" t="s">
        <v>1324</v>
      </c>
      <c r="C351" t="s">
        <v>979</v>
      </c>
      <c r="D351" t="s">
        <v>979</v>
      </c>
      <c r="E351" s="102">
        <v>175</v>
      </c>
      <c r="F351" s="102"/>
      <c r="G351" t="s">
        <v>2306</v>
      </c>
      <c r="H351" s="102" t="s">
        <v>29</v>
      </c>
      <c r="I351" s="102" t="s">
        <v>2282</v>
      </c>
      <c r="J351" s="102" t="s">
        <v>2283</v>
      </c>
      <c r="L351" s="102">
        <v>26532</v>
      </c>
      <c r="M351" t="s">
        <v>199</v>
      </c>
      <c r="N351" t="s">
        <v>3779</v>
      </c>
      <c r="O351" t="s">
        <v>661</v>
      </c>
      <c r="P351" s="102">
        <v>712</v>
      </c>
      <c r="Q351" s="102"/>
      <c r="R351" t="s">
        <v>2642</v>
      </c>
      <c r="S351" s="102" t="s">
        <v>29</v>
      </c>
      <c r="T351" s="102" t="s">
        <v>2280</v>
      </c>
      <c r="U351" s="102" t="s">
        <v>3334</v>
      </c>
    </row>
    <row r="352" spans="1:21" x14ac:dyDescent="0.2">
      <c r="A352" s="102">
        <v>726</v>
      </c>
      <c r="B352" t="s">
        <v>2408</v>
      </c>
      <c r="C352" t="s">
        <v>979</v>
      </c>
      <c r="D352" t="s">
        <v>935</v>
      </c>
      <c r="E352" s="102">
        <v>175</v>
      </c>
      <c r="F352" s="102"/>
      <c r="G352" t="s">
        <v>2306</v>
      </c>
      <c r="H352" s="102" t="s">
        <v>29</v>
      </c>
      <c r="I352" s="102" t="s">
        <v>2282</v>
      </c>
      <c r="J352" s="102" t="s">
        <v>2283</v>
      </c>
      <c r="L352" s="102">
        <v>26983</v>
      </c>
      <c r="M352" t="s">
        <v>153</v>
      </c>
      <c r="N352" t="s">
        <v>57</v>
      </c>
      <c r="O352" t="s">
        <v>82</v>
      </c>
      <c r="P352" s="102">
        <v>337</v>
      </c>
      <c r="Q352" s="102"/>
      <c r="R352" t="s">
        <v>2663</v>
      </c>
      <c r="S352" s="102" t="s">
        <v>29</v>
      </c>
      <c r="T352" s="102" t="s">
        <v>2280</v>
      </c>
      <c r="U352" s="102" t="s">
        <v>3334</v>
      </c>
    </row>
    <row r="353" spans="1:21" x14ac:dyDescent="0.2">
      <c r="A353" s="102">
        <v>1059</v>
      </c>
      <c r="B353" t="s">
        <v>598</v>
      </c>
      <c r="C353" t="s">
        <v>279</v>
      </c>
      <c r="D353" t="s">
        <v>35</v>
      </c>
      <c r="E353" s="102">
        <v>567</v>
      </c>
      <c r="F353" s="102"/>
      <c r="G353" t="s">
        <v>2495</v>
      </c>
      <c r="H353" s="102" t="s">
        <v>29</v>
      </c>
      <c r="I353" s="102" t="s">
        <v>2282</v>
      </c>
      <c r="J353" s="102" t="s">
        <v>2283</v>
      </c>
      <c r="L353" s="102">
        <v>26428</v>
      </c>
      <c r="M353" t="s">
        <v>3780</v>
      </c>
      <c r="N353" t="s">
        <v>3781</v>
      </c>
      <c r="O353" t="s">
        <v>684</v>
      </c>
      <c r="P353" s="102">
        <v>276</v>
      </c>
      <c r="Q353" s="102"/>
      <c r="R353" t="s">
        <v>2581</v>
      </c>
      <c r="S353" s="102" t="s">
        <v>29</v>
      </c>
      <c r="T353" s="102" t="s">
        <v>2280</v>
      </c>
      <c r="U353" s="102" t="s">
        <v>3334</v>
      </c>
    </row>
    <row r="354" spans="1:21" x14ac:dyDescent="0.2">
      <c r="A354" s="102">
        <v>15998</v>
      </c>
      <c r="B354" t="s">
        <v>417</v>
      </c>
      <c r="C354" t="s">
        <v>3782</v>
      </c>
      <c r="D354" t="s">
        <v>3783</v>
      </c>
      <c r="E354" s="102">
        <v>535</v>
      </c>
      <c r="F354" s="102"/>
      <c r="G354" t="s">
        <v>2674</v>
      </c>
      <c r="H354" s="102" t="s">
        <v>29</v>
      </c>
      <c r="I354" s="102" t="s">
        <v>2282</v>
      </c>
      <c r="J354" s="102" t="s">
        <v>2283</v>
      </c>
      <c r="L354" s="102">
        <v>32678</v>
      </c>
      <c r="M354" t="s">
        <v>483</v>
      </c>
      <c r="N354" t="s">
        <v>615</v>
      </c>
      <c r="O354" t="s">
        <v>3772</v>
      </c>
      <c r="P354" s="102">
        <v>557</v>
      </c>
      <c r="Q354" s="102"/>
      <c r="R354" t="s">
        <v>3770</v>
      </c>
      <c r="S354" s="102" t="s">
        <v>29</v>
      </c>
      <c r="T354" s="102" t="s">
        <v>2280</v>
      </c>
      <c r="U354" s="102" t="s">
        <v>3334</v>
      </c>
    </row>
    <row r="355" spans="1:21" x14ac:dyDescent="0.2">
      <c r="A355" s="102">
        <v>14595</v>
      </c>
      <c r="B355" t="s">
        <v>2507</v>
      </c>
      <c r="C355" t="s">
        <v>1184</v>
      </c>
      <c r="D355" t="s">
        <v>45</v>
      </c>
      <c r="E355" s="102">
        <v>10023</v>
      </c>
      <c r="F355" s="102"/>
      <c r="G355" t="s">
        <v>2506</v>
      </c>
      <c r="H355" s="102" t="s">
        <v>29</v>
      </c>
      <c r="I355" s="102" t="s">
        <v>2282</v>
      </c>
      <c r="J355" s="102" t="s">
        <v>2283</v>
      </c>
      <c r="L355" s="102">
        <v>7031</v>
      </c>
      <c r="M355" t="s">
        <v>78</v>
      </c>
      <c r="N355" t="s">
        <v>840</v>
      </c>
      <c r="O355" t="s">
        <v>310</v>
      </c>
      <c r="P355" s="102">
        <v>10224</v>
      </c>
      <c r="Q355" s="102"/>
      <c r="R355" t="s">
        <v>2641</v>
      </c>
      <c r="S355" s="102" t="s">
        <v>29</v>
      </c>
      <c r="T355" s="102" t="s">
        <v>2280</v>
      </c>
      <c r="U355" s="102" t="s">
        <v>3334</v>
      </c>
    </row>
    <row r="356" spans="1:21" x14ac:dyDescent="0.2">
      <c r="A356" s="102">
        <v>9197</v>
      </c>
      <c r="B356" t="s">
        <v>1290</v>
      </c>
      <c r="C356" t="s">
        <v>1082</v>
      </c>
      <c r="D356" t="s">
        <v>279</v>
      </c>
      <c r="E356" s="102">
        <v>235</v>
      </c>
      <c r="F356" s="102"/>
      <c r="G356" t="s">
        <v>2453</v>
      </c>
      <c r="H356" s="102" t="s">
        <v>29</v>
      </c>
      <c r="I356" s="102" t="s">
        <v>2282</v>
      </c>
      <c r="J356" s="102" t="s">
        <v>2283</v>
      </c>
      <c r="L356" s="102">
        <v>22041</v>
      </c>
      <c r="M356" t="s">
        <v>3784</v>
      </c>
      <c r="N356" t="s">
        <v>3785</v>
      </c>
      <c r="P356" s="102">
        <v>10137</v>
      </c>
      <c r="Q356" s="102"/>
      <c r="R356" t="s">
        <v>2622</v>
      </c>
      <c r="S356" s="102" t="s">
        <v>29</v>
      </c>
      <c r="T356" s="102" t="s">
        <v>2280</v>
      </c>
      <c r="U356" s="102" t="s">
        <v>3334</v>
      </c>
    </row>
    <row r="357" spans="1:21" x14ac:dyDescent="0.2">
      <c r="A357" s="102">
        <v>7778</v>
      </c>
      <c r="B357" t="s">
        <v>142</v>
      </c>
      <c r="C357" t="s">
        <v>57</v>
      </c>
      <c r="D357" t="s">
        <v>303</v>
      </c>
      <c r="E357" s="102">
        <v>567</v>
      </c>
      <c r="F357" s="102"/>
      <c r="G357" t="s">
        <v>2495</v>
      </c>
      <c r="H357" s="102" t="s">
        <v>29</v>
      </c>
      <c r="I357" s="102" t="s">
        <v>2282</v>
      </c>
      <c r="J357" s="102" t="s">
        <v>2283</v>
      </c>
      <c r="L357" s="102">
        <v>30292</v>
      </c>
      <c r="M357" t="s">
        <v>3786</v>
      </c>
      <c r="N357" t="s">
        <v>43</v>
      </c>
      <c r="O357" t="s">
        <v>53</v>
      </c>
      <c r="P357" s="102">
        <v>424</v>
      </c>
      <c r="Q357" s="102"/>
      <c r="R357" t="s">
        <v>3760</v>
      </c>
      <c r="S357" s="102" t="s">
        <v>29</v>
      </c>
      <c r="T357" s="102" t="s">
        <v>2280</v>
      </c>
      <c r="U357" s="102" t="s">
        <v>3334</v>
      </c>
    </row>
    <row r="358" spans="1:21" x14ac:dyDescent="0.2">
      <c r="A358" s="102">
        <v>11201</v>
      </c>
      <c r="B358" t="s">
        <v>37</v>
      </c>
      <c r="C358" t="s">
        <v>74</v>
      </c>
      <c r="D358" t="s">
        <v>74</v>
      </c>
      <c r="E358" s="102">
        <v>567</v>
      </c>
      <c r="F358" s="102"/>
      <c r="G358" t="s">
        <v>2495</v>
      </c>
      <c r="H358" s="102" t="s">
        <v>29</v>
      </c>
      <c r="I358" s="102" t="s">
        <v>2282</v>
      </c>
      <c r="J358" s="102" t="s">
        <v>2283</v>
      </c>
      <c r="L358" s="102">
        <v>31023</v>
      </c>
      <c r="M358" t="s">
        <v>3787</v>
      </c>
      <c r="N358" t="s">
        <v>43</v>
      </c>
      <c r="O358" t="s">
        <v>221</v>
      </c>
      <c r="P358" s="102">
        <v>277</v>
      </c>
      <c r="Q358" s="102"/>
      <c r="R358" t="s">
        <v>824</v>
      </c>
      <c r="S358" s="102" t="s">
        <v>29</v>
      </c>
      <c r="T358" s="102" t="s">
        <v>2280</v>
      </c>
      <c r="U358" s="102" t="s">
        <v>3334</v>
      </c>
    </row>
    <row r="359" spans="1:21" x14ac:dyDescent="0.2">
      <c r="A359" s="102">
        <v>10049</v>
      </c>
      <c r="B359" t="s">
        <v>177</v>
      </c>
      <c r="C359" t="s">
        <v>1298</v>
      </c>
      <c r="D359" t="s">
        <v>2379</v>
      </c>
      <c r="E359" s="102">
        <v>10223</v>
      </c>
      <c r="F359" s="102"/>
      <c r="G359" t="s">
        <v>2378</v>
      </c>
      <c r="H359" s="102" t="s">
        <v>29</v>
      </c>
      <c r="I359" s="102" t="s">
        <v>2282</v>
      </c>
      <c r="J359" s="102" t="s">
        <v>2283</v>
      </c>
      <c r="L359" s="102">
        <v>33383</v>
      </c>
      <c r="M359" t="s">
        <v>3788</v>
      </c>
      <c r="N359" t="s">
        <v>3789</v>
      </c>
      <c r="O359" t="s">
        <v>497</v>
      </c>
      <c r="P359" s="102">
        <v>10182</v>
      </c>
      <c r="Q359" s="102"/>
      <c r="R359" t="s">
        <v>3790</v>
      </c>
      <c r="S359" s="102" t="s">
        <v>29</v>
      </c>
      <c r="T359" s="102" t="s">
        <v>2280</v>
      </c>
      <c r="U359" s="102" t="s">
        <v>3334</v>
      </c>
    </row>
    <row r="360" spans="1:21" x14ac:dyDescent="0.2">
      <c r="A360" s="102">
        <v>1026</v>
      </c>
      <c r="B360" t="s">
        <v>434</v>
      </c>
      <c r="C360" t="s">
        <v>448</v>
      </c>
      <c r="D360" t="s">
        <v>2240</v>
      </c>
      <c r="E360" s="102">
        <v>444</v>
      </c>
      <c r="F360" s="102"/>
      <c r="G360" t="s">
        <v>2399</v>
      </c>
      <c r="H360" s="102" t="s">
        <v>29</v>
      </c>
      <c r="I360" s="102" t="s">
        <v>2282</v>
      </c>
      <c r="J360" s="102" t="s">
        <v>2283</v>
      </c>
      <c r="L360" s="102">
        <v>30095</v>
      </c>
      <c r="M360" t="s">
        <v>497</v>
      </c>
      <c r="N360" t="s">
        <v>3791</v>
      </c>
      <c r="O360" t="s">
        <v>3734</v>
      </c>
      <c r="P360" s="102">
        <v>47</v>
      </c>
      <c r="Q360" s="102"/>
      <c r="R360" t="s">
        <v>2626</v>
      </c>
      <c r="S360" s="102" t="s">
        <v>29</v>
      </c>
      <c r="T360" s="102" t="s">
        <v>2280</v>
      </c>
      <c r="U360" s="102" t="s">
        <v>3334</v>
      </c>
    </row>
    <row r="361" spans="1:21" x14ac:dyDescent="0.2">
      <c r="A361" s="102">
        <v>6679</v>
      </c>
      <c r="B361" t="s">
        <v>1256</v>
      </c>
      <c r="C361" t="s">
        <v>284</v>
      </c>
      <c r="D361" t="s">
        <v>1028</v>
      </c>
      <c r="E361" s="102">
        <v>567</v>
      </c>
      <c r="F361" s="102"/>
      <c r="G361" t="s">
        <v>2495</v>
      </c>
      <c r="H361" s="102" t="s">
        <v>29</v>
      </c>
      <c r="I361" s="102" t="s">
        <v>2282</v>
      </c>
      <c r="J361" s="102" t="s">
        <v>2283</v>
      </c>
      <c r="L361" s="102">
        <v>1353</v>
      </c>
      <c r="M361" t="s">
        <v>483</v>
      </c>
      <c r="N361" t="s">
        <v>3792</v>
      </c>
      <c r="O361" t="s">
        <v>70</v>
      </c>
      <c r="P361" s="102">
        <v>557</v>
      </c>
      <c r="Q361" s="102"/>
      <c r="R361" t="s">
        <v>3770</v>
      </c>
      <c r="S361" s="102" t="s">
        <v>29</v>
      </c>
      <c r="T361" s="102" t="s">
        <v>2280</v>
      </c>
      <c r="U361" s="102" t="s">
        <v>3334</v>
      </c>
    </row>
    <row r="362" spans="1:21" x14ac:dyDescent="0.2">
      <c r="A362" s="102">
        <v>6166</v>
      </c>
      <c r="B362" t="s">
        <v>951</v>
      </c>
      <c r="C362" t="s">
        <v>3793</v>
      </c>
      <c r="D362" t="s">
        <v>719</v>
      </c>
      <c r="E362" s="102">
        <v>535</v>
      </c>
      <c r="F362" s="102"/>
      <c r="G362" t="s">
        <v>2674</v>
      </c>
      <c r="H362" s="102" t="s">
        <v>29</v>
      </c>
      <c r="I362" s="102" t="s">
        <v>2282</v>
      </c>
      <c r="J362" s="102" t="s">
        <v>2283</v>
      </c>
      <c r="L362" s="102">
        <v>31960</v>
      </c>
      <c r="M362" t="s">
        <v>925</v>
      </c>
      <c r="N362" t="s">
        <v>69</v>
      </c>
      <c r="O362" t="s">
        <v>3794</v>
      </c>
      <c r="P362" s="102">
        <v>10224</v>
      </c>
      <c r="Q362" s="102"/>
      <c r="R362" t="s">
        <v>2641</v>
      </c>
      <c r="S362" s="102" t="s">
        <v>29</v>
      </c>
      <c r="T362" s="102" t="s">
        <v>2280</v>
      </c>
      <c r="U362" s="102" t="s">
        <v>3334</v>
      </c>
    </row>
    <row r="363" spans="1:21" x14ac:dyDescent="0.2">
      <c r="A363" s="102">
        <v>7773</v>
      </c>
      <c r="B363" t="s">
        <v>777</v>
      </c>
      <c r="C363" t="s">
        <v>3795</v>
      </c>
      <c r="D363" t="s">
        <v>138</v>
      </c>
      <c r="E363" s="102">
        <v>567</v>
      </c>
      <c r="F363" s="102"/>
      <c r="G363" t="s">
        <v>2495</v>
      </c>
      <c r="H363" s="102" t="s">
        <v>29</v>
      </c>
      <c r="I363" s="102" t="s">
        <v>2282</v>
      </c>
      <c r="J363" s="102" t="s">
        <v>2283</v>
      </c>
      <c r="L363" s="102">
        <v>27450</v>
      </c>
      <c r="M363" t="s">
        <v>177</v>
      </c>
      <c r="N363" t="s">
        <v>3796</v>
      </c>
      <c r="O363" t="s">
        <v>35</v>
      </c>
      <c r="P363" s="102">
        <v>276</v>
      </c>
      <c r="Q363" s="102"/>
      <c r="R363" t="s">
        <v>2581</v>
      </c>
      <c r="S363" s="102" t="s">
        <v>29</v>
      </c>
      <c r="T363" s="102" t="s">
        <v>2280</v>
      </c>
      <c r="U363" s="102" t="s">
        <v>3334</v>
      </c>
    </row>
    <row r="364" spans="1:21" x14ac:dyDescent="0.2">
      <c r="A364" s="102">
        <v>10028</v>
      </c>
      <c r="B364" t="s">
        <v>797</v>
      </c>
      <c r="C364" t="s">
        <v>1297</v>
      </c>
      <c r="D364" t="s">
        <v>1035</v>
      </c>
      <c r="E364" s="102">
        <v>567</v>
      </c>
      <c r="F364" s="102"/>
      <c r="G364" t="s">
        <v>2495</v>
      </c>
      <c r="H364" s="102" t="s">
        <v>29</v>
      </c>
      <c r="I364" s="102" t="s">
        <v>2282</v>
      </c>
      <c r="J364" s="102" t="s">
        <v>2283</v>
      </c>
      <c r="L364" s="102">
        <v>31968</v>
      </c>
      <c r="M364" t="s">
        <v>37</v>
      </c>
      <c r="N364" t="s">
        <v>213</v>
      </c>
      <c r="O364" t="s">
        <v>57</v>
      </c>
      <c r="P364" s="102">
        <v>10224</v>
      </c>
      <c r="Q364" s="102"/>
      <c r="R364" t="s">
        <v>2641</v>
      </c>
      <c r="S364" s="102" t="s">
        <v>29</v>
      </c>
      <c r="T364" s="102" t="s">
        <v>2280</v>
      </c>
      <c r="U364" s="102" t="s">
        <v>3334</v>
      </c>
    </row>
    <row r="365" spans="1:21" x14ac:dyDescent="0.2">
      <c r="A365" s="102">
        <v>5164</v>
      </c>
      <c r="B365" t="s">
        <v>199</v>
      </c>
      <c r="C365" t="s">
        <v>607</v>
      </c>
      <c r="D365" t="s">
        <v>991</v>
      </c>
      <c r="E365" s="102">
        <v>600</v>
      </c>
      <c r="F365" s="102"/>
      <c r="G365" t="s">
        <v>2340</v>
      </c>
      <c r="H365" s="102" t="s">
        <v>29</v>
      </c>
      <c r="I365" s="102" t="s">
        <v>2282</v>
      </c>
      <c r="J365" s="102" t="s">
        <v>2283</v>
      </c>
      <c r="L365" s="102">
        <v>18555</v>
      </c>
      <c r="M365" t="s">
        <v>483</v>
      </c>
      <c r="N365" t="s">
        <v>3797</v>
      </c>
      <c r="O365" t="s">
        <v>174</v>
      </c>
      <c r="P365" s="102">
        <v>109</v>
      </c>
      <c r="Q365" s="102"/>
      <c r="R365" t="s">
        <v>2620</v>
      </c>
      <c r="S365" s="102" t="s">
        <v>29</v>
      </c>
      <c r="T365" s="102" t="s">
        <v>2280</v>
      </c>
      <c r="U365" s="102" t="s">
        <v>3334</v>
      </c>
    </row>
    <row r="366" spans="1:21" x14ac:dyDescent="0.2">
      <c r="A366" s="102">
        <v>5786</v>
      </c>
      <c r="B366" t="s">
        <v>130</v>
      </c>
      <c r="C366" t="s">
        <v>406</v>
      </c>
      <c r="D366" t="s">
        <v>406</v>
      </c>
      <c r="E366" s="102">
        <v>76</v>
      </c>
      <c r="F366" s="102"/>
      <c r="G366" t="s">
        <v>2279</v>
      </c>
      <c r="H366" s="102" t="s">
        <v>29</v>
      </c>
      <c r="I366" s="102" t="s">
        <v>2282</v>
      </c>
      <c r="J366" s="102" t="s">
        <v>2283</v>
      </c>
      <c r="L366" s="102">
        <v>29111</v>
      </c>
      <c r="M366" t="s">
        <v>163</v>
      </c>
      <c r="N366" t="s">
        <v>122</v>
      </c>
      <c r="O366" t="s">
        <v>215</v>
      </c>
      <c r="P366" s="102">
        <v>302</v>
      </c>
      <c r="Q366" s="102"/>
      <c r="R366" t="s">
        <v>3453</v>
      </c>
      <c r="S366" s="102" t="s">
        <v>29</v>
      </c>
      <c r="T366" s="102" t="s">
        <v>2280</v>
      </c>
      <c r="U366" s="102" t="s">
        <v>3334</v>
      </c>
    </row>
    <row r="367" spans="1:21" x14ac:dyDescent="0.2">
      <c r="A367" s="102">
        <v>6208</v>
      </c>
      <c r="B367" t="s">
        <v>123</v>
      </c>
      <c r="C367" t="s">
        <v>1233</v>
      </c>
      <c r="D367" t="s">
        <v>357</v>
      </c>
      <c r="E367" s="102">
        <v>600</v>
      </c>
      <c r="F367" s="102"/>
      <c r="G367" t="s">
        <v>2340</v>
      </c>
      <c r="H367" s="102" t="s">
        <v>29</v>
      </c>
      <c r="I367" s="102" t="s">
        <v>2282</v>
      </c>
      <c r="J367" s="102" t="s">
        <v>2283</v>
      </c>
      <c r="L367" s="102">
        <v>22288</v>
      </c>
      <c r="M367" t="s">
        <v>550</v>
      </c>
      <c r="N367" t="s">
        <v>3798</v>
      </c>
      <c r="O367" t="s">
        <v>730</v>
      </c>
      <c r="P367" s="102">
        <v>557</v>
      </c>
      <c r="Q367" s="102"/>
      <c r="R367" t="s">
        <v>3770</v>
      </c>
      <c r="S367" s="102" t="s">
        <v>29</v>
      </c>
      <c r="T367" s="102" t="s">
        <v>2280</v>
      </c>
      <c r="U367" s="102" t="s">
        <v>3334</v>
      </c>
    </row>
    <row r="368" spans="1:21" x14ac:dyDescent="0.2">
      <c r="A368" s="102">
        <v>1020</v>
      </c>
      <c r="B368" t="s">
        <v>123</v>
      </c>
      <c r="C368" t="s">
        <v>96</v>
      </c>
      <c r="D368" t="s">
        <v>1046</v>
      </c>
      <c r="E368" s="102">
        <v>147</v>
      </c>
      <c r="F368" s="102"/>
      <c r="G368" t="s">
        <v>2360</v>
      </c>
      <c r="H368" s="102" t="s">
        <v>29</v>
      </c>
      <c r="I368" s="102" t="s">
        <v>2282</v>
      </c>
      <c r="J368" s="102" t="s">
        <v>2283</v>
      </c>
      <c r="L368" s="102">
        <v>27438</v>
      </c>
      <c r="M368" t="s">
        <v>810</v>
      </c>
      <c r="N368" t="s">
        <v>728</v>
      </c>
      <c r="O368" t="s">
        <v>76</v>
      </c>
      <c r="P368" s="102">
        <v>10182</v>
      </c>
      <c r="Q368" s="102"/>
      <c r="R368" t="s">
        <v>3790</v>
      </c>
      <c r="S368" s="102" t="s">
        <v>29</v>
      </c>
      <c r="T368" s="102" t="s">
        <v>2280</v>
      </c>
      <c r="U368" s="102" t="s">
        <v>3334</v>
      </c>
    </row>
    <row r="369" spans="1:21" x14ac:dyDescent="0.2">
      <c r="A369" s="102">
        <v>7223</v>
      </c>
      <c r="B369" t="s">
        <v>369</v>
      </c>
      <c r="C369" t="s">
        <v>717</v>
      </c>
      <c r="D369" t="s">
        <v>212</v>
      </c>
      <c r="E369" s="102">
        <v>310</v>
      </c>
      <c r="F369" s="102"/>
      <c r="G369" t="s">
        <v>2391</v>
      </c>
      <c r="H369" s="102" t="s">
        <v>29</v>
      </c>
      <c r="I369" s="102" t="s">
        <v>2282</v>
      </c>
      <c r="J369" s="102" t="s">
        <v>2283</v>
      </c>
      <c r="L369" s="102">
        <v>28322</v>
      </c>
      <c r="M369" t="s">
        <v>3799</v>
      </c>
      <c r="N369" t="s">
        <v>3800</v>
      </c>
      <c r="O369" t="s">
        <v>3801</v>
      </c>
      <c r="P369" s="102">
        <v>47</v>
      </c>
      <c r="Q369" s="102"/>
      <c r="R369" t="s">
        <v>2626</v>
      </c>
      <c r="S369" s="102" t="s">
        <v>29</v>
      </c>
      <c r="T369" s="102" t="s">
        <v>2280</v>
      </c>
      <c r="U369" s="102" t="s">
        <v>3334</v>
      </c>
    </row>
    <row r="370" spans="1:21" x14ac:dyDescent="0.2">
      <c r="A370" s="102">
        <v>5154</v>
      </c>
      <c r="B370" t="s">
        <v>172</v>
      </c>
      <c r="C370" t="s">
        <v>621</v>
      </c>
      <c r="D370" t="s">
        <v>53</v>
      </c>
      <c r="E370" s="102">
        <v>441</v>
      </c>
      <c r="F370" s="102"/>
      <c r="G370" t="s">
        <v>2504</v>
      </c>
      <c r="H370" s="102" t="s">
        <v>29</v>
      </c>
      <c r="I370" s="102" t="s">
        <v>2282</v>
      </c>
      <c r="J370" s="102" t="s">
        <v>2283</v>
      </c>
      <c r="L370" s="102">
        <v>33393</v>
      </c>
      <c r="M370" t="s">
        <v>3802</v>
      </c>
      <c r="N370" t="s">
        <v>3803</v>
      </c>
      <c r="O370" t="s">
        <v>3804</v>
      </c>
      <c r="P370" s="102">
        <v>173</v>
      </c>
      <c r="Q370" s="102"/>
      <c r="R370" t="s">
        <v>1150</v>
      </c>
      <c r="S370" s="102" t="s">
        <v>29</v>
      </c>
      <c r="T370" s="102" t="s">
        <v>2280</v>
      </c>
      <c r="U370" s="102" t="s">
        <v>3334</v>
      </c>
    </row>
    <row r="371" spans="1:21" x14ac:dyDescent="0.2">
      <c r="A371" s="102">
        <v>7240</v>
      </c>
      <c r="B371" t="s">
        <v>153</v>
      </c>
      <c r="C371" t="s">
        <v>35</v>
      </c>
      <c r="D371" t="s">
        <v>714</v>
      </c>
      <c r="E371" s="102">
        <v>353</v>
      </c>
      <c r="F371" s="102"/>
      <c r="G371" t="s">
        <v>2590</v>
      </c>
      <c r="H371" s="102" t="s">
        <v>29</v>
      </c>
      <c r="I371" s="102" t="s">
        <v>2282</v>
      </c>
      <c r="J371" s="102" t="s">
        <v>2283</v>
      </c>
      <c r="L371" s="102">
        <v>29810</v>
      </c>
      <c r="M371" t="s">
        <v>55</v>
      </c>
      <c r="N371" t="s">
        <v>828</v>
      </c>
      <c r="O371" t="s">
        <v>400</v>
      </c>
      <c r="P371" s="102">
        <v>302</v>
      </c>
      <c r="Q371" s="102"/>
      <c r="R371" t="s">
        <v>3453</v>
      </c>
      <c r="S371" s="102" t="s">
        <v>29</v>
      </c>
      <c r="T371" s="102" t="s">
        <v>2280</v>
      </c>
      <c r="U371" s="102" t="s">
        <v>3334</v>
      </c>
    </row>
    <row r="372" spans="1:21" x14ac:dyDescent="0.2">
      <c r="A372" s="102">
        <v>9606</v>
      </c>
      <c r="B372" t="s">
        <v>197</v>
      </c>
      <c r="C372" t="s">
        <v>35</v>
      </c>
      <c r="D372" t="s">
        <v>389</v>
      </c>
      <c r="E372" s="102">
        <v>650</v>
      </c>
      <c r="F372" s="102"/>
      <c r="G372" t="s">
        <v>2571</v>
      </c>
      <c r="H372" s="102" t="s">
        <v>29</v>
      </c>
      <c r="I372" s="102" t="s">
        <v>2282</v>
      </c>
      <c r="J372" s="102" t="s">
        <v>2283</v>
      </c>
      <c r="L372" s="102">
        <v>31967</v>
      </c>
      <c r="M372" t="s">
        <v>3805</v>
      </c>
      <c r="N372" t="s">
        <v>3806</v>
      </c>
      <c r="P372" s="102">
        <v>10224</v>
      </c>
      <c r="Q372" s="102"/>
      <c r="R372" t="s">
        <v>2641</v>
      </c>
      <c r="S372" s="102" t="s">
        <v>29</v>
      </c>
      <c r="T372" s="102" t="s">
        <v>2280</v>
      </c>
      <c r="U372" s="102" t="s">
        <v>3334</v>
      </c>
    </row>
    <row r="373" spans="1:21" x14ac:dyDescent="0.2">
      <c r="A373" s="102">
        <v>4208</v>
      </c>
      <c r="B373" t="s">
        <v>199</v>
      </c>
      <c r="C373" t="s">
        <v>44</v>
      </c>
      <c r="D373" t="s">
        <v>379</v>
      </c>
      <c r="E373" s="102">
        <v>600</v>
      </c>
      <c r="F373" s="102"/>
      <c r="G373" t="s">
        <v>2340</v>
      </c>
      <c r="H373" s="102" t="s">
        <v>29</v>
      </c>
      <c r="I373" s="102" t="s">
        <v>2282</v>
      </c>
      <c r="J373" s="102" t="s">
        <v>2283</v>
      </c>
      <c r="L373" s="102">
        <v>30005</v>
      </c>
      <c r="M373" t="s">
        <v>124</v>
      </c>
      <c r="N373" t="s">
        <v>3807</v>
      </c>
      <c r="O373" t="s">
        <v>35</v>
      </c>
      <c r="P373" s="102">
        <v>47</v>
      </c>
      <c r="Q373" s="102"/>
      <c r="R373" t="s">
        <v>2626</v>
      </c>
      <c r="S373" s="102" t="s">
        <v>29</v>
      </c>
      <c r="T373" s="102" t="s">
        <v>2280</v>
      </c>
      <c r="U373" s="102" t="s">
        <v>3334</v>
      </c>
    </row>
    <row r="374" spans="1:21" x14ac:dyDescent="0.2">
      <c r="A374" s="102">
        <v>20979</v>
      </c>
      <c r="B374" t="s">
        <v>388</v>
      </c>
      <c r="C374" t="s">
        <v>1854</v>
      </c>
      <c r="E374" s="102">
        <v>650</v>
      </c>
      <c r="F374" s="102"/>
      <c r="G374" t="s">
        <v>2571</v>
      </c>
      <c r="H374" s="102" t="s">
        <v>29</v>
      </c>
      <c r="I374" s="102" t="s">
        <v>2282</v>
      </c>
      <c r="J374" s="102" t="s">
        <v>2283</v>
      </c>
      <c r="L374" s="102">
        <v>32515</v>
      </c>
      <c r="M374" t="s">
        <v>3808</v>
      </c>
      <c r="N374" t="s">
        <v>3809</v>
      </c>
      <c r="O374" t="s">
        <v>3810</v>
      </c>
      <c r="P374" s="102">
        <v>10224</v>
      </c>
      <c r="Q374" s="102"/>
      <c r="R374" t="s">
        <v>2641</v>
      </c>
      <c r="S374" s="102" t="s">
        <v>29</v>
      </c>
      <c r="T374" s="102" t="s">
        <v>2280</v>
      </c>
      <c r="U374" s="102" t="s">
        <v>3334</v>
      </c>
    </row>
    <row r="375" spans="1:21" x14ac:dyDescent="0.2">
      <c r="A375" s="102">
        <v>21941</v>
      </c>
      <c r="B375" t="s">
        <v>58</v>
      </c>
      <c r="C375" t="s">
        <v>372</v>
      </c>
      <c r="D375" t="s">
        <v>50</v>
      </c>
      <c r="E375" s="102">
        <v>600</v>
      </c>
      <c r="F375" s="102"/>
      <c r="G375" t="s">
        <v>2340</v>
      </c>
      <c r="H375" s="102" t="s">
        <v>29</v>
      </c>
      <c r="I375" s="102" t="s">
        <v>2282</v>
      </c>
      <c r="J375" s="102" t="s">
        <v>2283</v>
      </c>
      <c r="L375" s="102">
        <v>33319</v>
      </c>
      <c r="M375" t="s">
        <v>283</v>
      </c>
      <c r="N375" t="s">
        <v>400</v>
      </c>
      <c r="O375" t="s">
        <v>3811</v>
      </c>
      <c r="P375" s="102">
        <v>10224</v>
      </c>
      <c r="Q375" s="102"/>
      <c r="R375" t="s">
        <v>2641</v>
      </c>
      <c r="S375" s="102" t="s">
        <v>29</v>
      </c>
      <c r="T375" s="102" t="s">
        <v>2280</v>
      </c>
      <c r="U375" s="102" t="s">
        <v>3334</v>
      </c>
    </row>
    <row r="376" spans="1:21" x14ac:dyDescent="0.2">
      <c r="A376" s="102">
        <v>872</v>
      </c>
      <c r="B376" t="s">
        <v>594</v>
      </c>
      <c r="C376" t="s">
        <v>206</v>
      </c>
      <c r="D376" t="s">
        <v>54</v>
      </c>
      <c r="E376" s="102">
        <v>439</v>
      </c>
      <c r="F376" s="102"/>
      <c r="G376" t="s">
        <v>2285</v>
      </c>
      <c r="H376" s="102" t="s">
        <v>29</v>
      </c>
      <c r="I376" s="102" t="s">
        <v>2282</v>
      </c>
      <c r="J376" s="102" t="s">
        <v>2283</v>
      </c>
      <c r="L376" s="102">
        <v>26528</v>
      </c>
      <c r="M376" t="s">
        <v>178</v>
      </c>
      <c r="N376" t="s">
        <v>3812</v>
      </c>
      <c r="O376" t="s">
        <v>430</v>
      </c>
      <c r="P376" s="102">
        <v>712</v>
      </c>
      <c r="Q376" s="102"/>
      <c r="R376" t="s">
        <v>2642</v>
      </c>
      <c r="S376" s="102" t="s">
        <v>29</v>
      </c>
      <c r="T376" s="102" t="s">
        <v>2280</v>
      </c>
      <c r="U376" s="102" t="s">
        <v>3334</v>
      </c>
    </row>
    <row r="377" spans="1:21" x14ac:dyDescent="0.2">
      <c r="A377" s="102">
        <v>14722</v>
      </c>
      <c r="B377" t="s">
        <v>332</v>
      </c>
      <c r="C377" t="s">
        <v>43</v>
      </c>
      <c r="D377" t="s">
        <v>3813</v>
      </c>
      <c r="E377" s="102">
        <v>310</v>
      </c>
      <c r="F377" s="102"/>
      <c r="G377" t="s">
        <v>2391</v>
      </c>
      <c r="H377" s="102" t="s">
        <v>29</v>
      </c>
      <c r="I377" s="102" t="s">
        <v>2282</v>
      </c>
      <c r="J377" s="102" t="s">
        <v>2283</v>
      </c>
      <c r="L377" s="102">
        <v>31110</v>
      </c>
      <c r="M377" t="s">
        <v>3814</v>
      </c>
      <c r="N377" t="s">
        <v>3815</v>
      </c>
      <c r="P377" s="102">
        <v>47</v>
      </c>
      <c r="Q377" s="102"/>
      <c r="R377" t="s">
        <v>2626</v>
      </c>
      <c r="S377" s="102" t="s">
        <v>29</v>
      </c>
      <c r="T377" s="102" t="s">
        <v>2280</v>
      </c>
      <c r="U377" s="102" t="s">
        <v>3334</v>
      </c>
    </row>
    <row r="378" spans="1:21" x14ac:dyDescent="0.2">
      <c r="A378" s="102">
        <v>23157</v>
      </c>
      <c r="B378" t="s">
        <v>225</v>
      </c>
      <c r="C378" t="s">
        <v>147</v>
      </c>
      <c r="D378" t="s">
        <v>1150</v>
      </c>
      <c r="E378" s="102">
        <v>600</v>
      </c>
      <c r="F378" s="102"/>
      <c r="G378" t="s">
        <v>2340</v>
      </c>
      <c r="H378" s="102" t="s">
        <v>29</v>
      </c>
      <c r="I378" s="102" t="s">
        <v>2282</v>
      </c>
      <c r="J378" s="102" t="s">
        <v>2283</v>
      </c>
      <c r="L378" s="102">
        <v>27156</v>
      </c>
      <c r="M378" t="s">
        <v>193</v>
      </c>
      <c r="N378" t="s">
        <v>306</v>
      </c>
      <c r="O378" t="s">
        <v>648</v>
      </c>
      <c r="P378" s="102">
        <v>359</v>
      </c>
      <c r="Q378" s="102"/>
      <c r="R378" t="s">
        <v>3816</v>
      </c>
      <c r="S378" s="102" t="s">
        <v>29</v>
      </c>
      <c r="T378" s="102" t="s">
        <v>2280</v>
      </c>
      <c r="U378" s="102" t="s">
        <v>3334</v>
      </c>
    </row>
    <row r="379" spans="1:21" x14ac:dyDescent="0.2">
      <c r="A379" s="102">
        <v>1139</v>
      </c>
      <c r="B379" t="s">
        <v>166</v>
      </c>
      <c r="C379" t="s">
        <v>2572</v>
      </c>
      <c r="D379" t="s">
        <v>862</v>
      </c>
      <c r="E379" s="102">
        <v>650</v>
      </c>
      <c r="F379" s="102"/>
      <c r="G379" t="s">
        <v>2571</v>
      </c>
      <c r="H379" s="102" t="s">
        <v>29</v>
      </c>
      <c r="I379" s="102" t="s">
        <v>2282</v>
      </c>
      <c r="J379" s="102" t="s">
        <v>2283</v>
      </c>
      <c r="L379" s="102">
        <v>31421</v>
      </c>
      <c r="M379" t="s">
        <v>3755</v>
      </c>
      <c r="N379" t="s">
        <v>80</v>
      </c>
      <c r="O379" t="s">
        <v>696</v>
      </c>
      <c r="P379" s="102">
        <v>10400</v>
      </c>
      <c r="Q379" s="102"/>
      <c r="R379" t="s">
        <v>3817</v>
      </c>
      <c r="S379" s="102" t="s">
        <v>29</v>
      </c>
      <c r="T379" s="102" t="s">
        <v>2280</v>
      </c>
      <c r="U379" s="102" t="s">
        <v>3334</v>
      </c>
    </row>
    <row r="380" spans="1:21" x14ac:dyDescent="0.2">
      <c r="A380" s="102">
        <v>14707</v>
      </c>
      <c r="B380" t="s">
        <v>225</v>
      </c>
      <c r="C380" t="s">
        <v>3404</v>
      </c>
      <c r="D380" t="s">
        <v>84</v>
      </c>
      <c r="E380" s="102">
        <v>10202</v>
      </c>
      <c r="F380" s="102"/>
      <c r="G380" t="s">
        <v>1952</v>
      </c>
      <c r="H380" s="102" t="s">
        <v>29</v>
      </c>
      <c r="I380" s="102" t="s">
        <v>2282</v>
      </c>
      <c r="J380" s="102" t="s">
        <v>2283</v>
      </c>
      <c r="L380" s="102">
        <v>23196</v>
      </c>
      <c r="M380" t="s">
        <v>150</v>
      </c>
      <c r="N380" t="s">
        <v>210</v>
      </c>
      <c r="O380" t="s">
        <v>303</v>
      </c>
      <c r="P380" s="102">
        <v>10163</v>
      </c>
      <c r="Q380" s="102"/>
      <c r="R380" t="s">
        <v>2538</v>
      </c>
      <c r="S380" s="102" t="s">
        <v>29</v>
      </c>
      <c r="T380" s="102" t="s">
        <v>2280</v>
      </c>
      <c r="U380" s="102" t="s">
        <v>3334</v>
      </c>
    </row>
    <row r="381" spans="1:21" x14ac:dyDescent="0.2">
      <c r="A381" s="102">
        <v>30990</v>
      </c>
      <c r="B381" t="s">
        <v>178</v>
      </c>
      <c r="C381" t="s">
        <v>2754</v>
      </c>
      <c r="D381" t="s">
        <v>438</v>
      </c>
      <c r="E381" s="102">
        <v>353</v>
      </c>
      <c r="F381" s="102"/>
      <c r="G381" t="s">
        <v>2590</v>
      </c>
      <c r="H381" s="102" t="s">
        <v>29</v>
      </c>
      <c r="I381" s="102" t="s">
        <v>2282</v>
      </c>
      <c r="J381" s="102" t="s">
        <v>2283</v>
      </c>
      <c r="L381" s="102">
        <v>5030</v>
      </c>
      <c r="M381" t="s">
        <v>3818</v>
      </c>
      <c r="N381" t="s">
        <v>3819</v>
      </c>
      <c r="O381" t="s">
        <v>694</v>
      </c>
      <c r="P381" s="102">
        <v>164</v>
      </c>
      <c r="Q381" s="102"/>
      <c r="R381" t="s">
        <v>2706</v>
      </c>
      <c r="S381" s="102" t="s">
        <v>29</v>
      </c>
      <c r="T381" s="102" t="s">
        <v>2280</v>
      </c>
      <c r="U381" s="102" t="s">
        <v>3334</v>
      </c>
    </row>
    <row r="382" spans="1:21" x14ac:dyDescent="0.2">
      <c r="A382" s="102">
        <v>22742</v>
      </c>
      <c r="B382" t="s">
        <v>473</v>
      </c>
      <c r="C382" t="s">
        <v>2755</v>
      </c>
      <c r="D382" t="s">
        <v>415</v>
      </c>
      <c r="E382" s="102">
        <v>353</v>
      </c>
      <c r="F382" s="102"/>
      <c r="G382" t="s">
        <v>2590</v>
      </c>
      <c r="H382" s="102" t="s">
        <v>29</v>
      </c>
      <c r="I382" s="102" t="s">
        <v>2282</v>
      </c>
      <c r="J382" s="102" t="s">
        <v>2283</v>
      </c>
      <c r="L382" s="102">
        <v>5181</v>
      </c>
      <c r="M382" t="s">
        <v>332</v>
      </c>
      <c r="N382" t="s">
        <v>496</v>
      </c>
      <c r="O382" t="s">
        <v>206</v>
      </c>
      <c r="P382" s="102">
        <v>614</v>
      </c>
      <c r="Q382" s="102"/>
      <c r="R382" t="s">
        <v>3820</v>
      </c>
      <c r="S382" s="102" t="s">
        <v>29</v>
      </c>
      <c r="T382" s="102" t="s">
        <v>2280</v>
      </c>
      <c r="U382" s="102" t="s">
        <v>3334</v>
      </c>
    </row>
    <row r="383" spans="1:21" x14ac:dyDescent="0.2">
      <c r="A383" s="102">
        <v>936</v>
      </c>
      <c r="B383" t="s">
        <v>888</v>
      </c>
      <c r="C383" t="s">
        <v>3821</v>
      </c>
      <c r="D383" t="s">
        <v>3335</v>
      </c>
      <c r="E383" s="102">
        <v>147</v>
      </c>
      <c r="F383" s="102"/>
      <c r="G383" t="s">
        <v>2360</v>
      </c>
      <c r="H383" s="102" t="s">
        <v>29</v>
      </c>
      <c r="I383" s="102" t="s">
        <v>2282</v>
      </c>
      <c r="J383" s="102" t="s">
        <v>2283</v>
      </c>
      <c r="L383" s="102">
        <v>31189</v>
      </c>
      <c r="M383" t="s">
        <v>3822</v>
      </c>
      <c r="N383" t="s">
        <v>164</v>
      </c>
      <c r="O383" t="s">
        <v>35</v>
      </c>
      <c r="P383" s="102">
        <v>10400</v>
      </c>
      <c r="Q383" s="102"/>
      <c r="R383" t="s">
        <v>3817</v>
      </c>
      <c r="S383" s="102" t="s">
        <v>29</v>
      </c>
      <c r="T383" s="102" t="s">
        <v>2280</v>
      </c>
      <c r="U383" s="102" t="s">
        <v>3334</v>
      </c>
    </row>
    <row r="384" spans="1:21" x14ac:dyDescent="0.2">
      <c r="A384" s="102">
        <v>4492</v>
      </c>
      <c r="B384" t="s">
        <v>199</v>
      </c>
      <c r="C384" t="s">
        <v>914</v>
      </c>
      <c r="D384" t="s">
        <v>54</v>
      </c>
      <c r="E384" s="102">
        <v>650</v>
      </c>
      <c r="F384" s="102"/>
      <c r="G384" t="s">
        <v>2571</v>
      </c>
      <c r="H384" s="102" t="s">
        <v>29</v>
      </c>
      <c r="I384" s="102" t="s">
        <v>2282</v>
      </c>
      <c r="J384" s="102" t="s">
        <v>2283</v>
      </c>
      <c r="L384" s="102">
        <v>32464</v>
      </c>
      <c r="M384" t="s">
        <v>3823</v>
      </c>
      <c r="N384" t="s">
        <v>279</v>
      </c>
      <c r="P384" s="102">
        <v>10400</v>
      </c>
      <c r="Q384" s="102"/>
      <c r="R384" t="s">
        <v>3817</v>
      </c>
      <c r="S384" s="102" t="s">
        <v>29</v>
      </c>
      <c r="T384" s="102" t="s">
        <v>2280</v>
      </c>
      <c r="U384" s="102" t="s">
        <v>3334</v>
      </c>
    </row>
    <row r="385" spans="1:21" x14ac:dyDescent="0.2">
      <c r="A385" s="102">
        <v>18239</v>
      </c>
      <c r="B385" t="s">
        <v>177</v>
      </c>
      <c r="C385" t="s">
        <v>215</v>
      </c>
      <c r="D385" t="s">
        <v>831</v>
      </c>
      <c r="E385" s="102">
        <v>10124</v>
      </c>
      <c r="F385" s="102"/>
      <c r="G385" t="s">
        <v>2307</v>
      </c>
      <c r="H385" s="102" t="s">
        <v>29</v>
      </c>
      <c r="I385" s="102" t="s">
        <v>2282</v>
      </c>
      <c r="J385" s="102" t="s">
        <v>2283</v>
      </c>
      <c r="L385" s="102">
        <v>31971</v>
      </c>
      <c r="M385" t="s">
        <v>3824</v>
      </c>
      <c r="N385" t="s">
        <v>3825</v>
      </c>
      <c r="P385" s="102">
        <v>164</v>
      </c>
      <c r="Q385" s="102"/>
      <c r="R385" t="s">
        <v>2706</v>
      </c>
      <c r="S385" s="102" t="s">
        <v>29</v>
      </c>
      <c r="T385" s="102" t="s">
        <v>2280</v>
      </c>
      <c r="U385" s="102" t="s">
        <v>3334</v>
      </c>
    </row>
    <row r="386" spans="1:21" x14ac:dyDescent="0.2">
      <c r="A386" s="102">
        <v>870</v>
      </c>
      <c r="B386" t="s">
        <v>193</v>
      </c>
      <c r="C386" t="s">
        <v>27</v>
      </c>
      <c r="D386" t="s">
        <v>361</v>
      </c>
      <c r="E386" s="102">
        <v>441</v>
      </c>
      <c r="F386" s="102"/>
      <c r="G386" t="s">
        <v>2504</v>
      </c>
      <c r="H386" s="102" t="s">
        <v>29</v>
      </c>
      <c r="I386" s="102" t="s">
        <v>2282</v>
      </c>
      <c r="J386" s="102" t="s">
        <v>2283</v>
      </c>
      <c r="L386" s="102">
        <v>27154</v>
      </c>
      <c r="M386" t="s">
        <v>727</v>
      </c>
      <c r="N386" t="s">
        <v>625</v>
      </c>
      <c r="O386" t="s">
        <v>3826</v>
      </c>
      <c r="P386" s="102">
        <v>359</v>
      </c>
      <c r="Q386" s="102"/>
      <c r="R386" t="s">
        <v>3816</v>
      </c>
      <c r="S386" s="102" t="s">
        <v>29</v>
      </c>
      <c r="T386" s="102" t="s">
        <v>2280</v>
      </c>
      <c r="U386" s="102" t="s">
        <v>3334</v>
      </c>
    </row>
    <row r="387" spans="1:21" x14ac:dyDescent="0.2">
      <c r="A387" s="102">
        <v>904</v>
      </c>
      <c r="B387" t="s">
        <v>1031</v>
      </c>
      <c r="C387" t="s">
        <v>174</v>
      </c>
      <c r="D387" t="s">
        <v>599</v>
      </c>
      <c r="E387" s="102">
        <v>147</v>
      </c>
      <c r="F387" s="102"/>
      <c r="G387" t="s">
        <v>2360</v>
      </c>
      <c r="H387" s="102" t="s">
        <v>29</v>
      </c>
      <c r="I387" s="102" t="s">
        <v>2282</v>
      </c>
      <c r="J387" s="102" t="s">
        <v>2283</v>
      </c>
      <c r="L387" s="102">
        <v>4788</v>
      </c>
      <c r="M387" t="s">
        <v>1320</v>
      </c>
      <c r="N387" t="s">
        <v>1096</v>
      </c>
      <c r="O387" t="s">
        <v>160</v>
      </c>
      <c r="P387" s="102">
        <v>614</v>
      </c>
      <c r="Q387" s="102"/>
      <c r="R387" t="s">
        <v>3820</v>
      </c>
      <c r="S387" s="102" t="s">
        <v>29</v>
      </c>
      <c r="T387" s="102" t="s">
        <v>2280</v>
      </c>
      <c r="U387" s="102" t="s">
        <v>3334</v>
      </c>
    </row>
    <row r="388" spans="1:21" x14ac:dyDescent="0.2">
      <c r="A388" s="102">
        <v>717</v>
      </c>
      <c r="B388" t="s">
        <v>1005</v>
      </c>
      <c r="C388" t="s">
        <v>1006</v>
      </c>
      <c r="D388" t="s">
        <v>498</v>
      </c>
      <c r="E388" s="102">
        <v>78</v>
      </c>
      <c r="F388" s="102"/>
      <c r="G388" t="s">
        <v>2325</v>
      </c>
      <c r="H388" s="102" t="s">
        <v>29</v>
      </c>
      <c r="I388" s="102" t="s">
        <v>2282</v>
      </c>
      <c r="J388" s="102" t="s">
        <v>2283</v>
      </c>
      <c r="L388" s="102">
        <v>28474</v>
      </c>
      <c r="M388" t="s">
        <v>178</v>
      </c>
      <c r="N388" t="s">
        <v>194</v>
      </c>
      <c r="O388" t="s">
        <v>100</v>
      </c>
      <c r="P388" s="102">
        <v>10225</v>
      </c>
      <c r="Q388" s="102"/>
      <c r="R388" t="s">
        <v>2705</v>
      </c>
      <c r="S388" s="102" t="s">
        <v>29</v>
      </c>
      <c r="T388" s="102" t="s">
        <v>2280</v>
      </c>
      <c r="U388" s="102" t="s">
        <v>3334</v>
      </c>
    </row>
    <row r="389" spans="1:21" x14ac:dyDescent="0.2">
      <c r="A389" s="102">
        <v>974</v>
      </c>
      <c r="B389" t="s">
        <v>396</v>
      </c>
      <c r="C389" t="s">
        <v>395</v>
      </c>
      <c r="E389" s="102">
        <v>10181</v>
      </c>
      <c r="F389" s="102"/>
      <c r="G389" t="s">
        <v>2296</v>
      </c>
      <c r="H389" s="102" t="s">
        <v>29</v>
      </c>
      <c r="I389" s="102" t="s">
        <v>2282</v>
      </c>
      <c r="J389" s="102" t="s">
        <v>2283</v>
      </c>
      <c r="L389" s="102">
        <v>23566</v>
      </c>
      <c r="M389" t="s">
        <v>832</v>
      </c>
      <c r="N389" t="s">
        <v>3827</v>
      </c>
      <c r="O389" t="s">
        <v>3828</v>
      </c>
      <c r="P389" s="102">
        <v>10227</v>
      </c>
      <c r="Q389" s="102"/>
      <c r="R389" t="s">
        <v>3829</v>
      </c>
      <c r="S389" s="102" t="s">
        <v>29</v>
      </c>
      <c r="T389" s="102" t="s">
        <v>2280</v>
      </c>
      <c r="U389" s="102" t="s">
        <v>3334</v>
      </c>
    </row>
    <row r="390" spans="1:21" x14ac:dyDescent="0.2">
      <c r="A390" s="102">
        <v>17112</v>
      </c>
      <c r="B390" t="s">
        <v>199</v>
      </c>
      <c r="C390" t="s">
        <v>258</v>
      </c>
      <c r="D390" t="s">
        <v>302</v>
      </c>
      <c r="E390" s="102">
        <v>214</v>
      </c>
      <c r="F390" s="102"/>
      <c r="G390" t="s">
        <v>2671</v>
      </c>
      <c r="H390" s="102" t="s">
        <v>29</v>
      </c>
      <c r="I390" s="102" t="s">
        <v>2282</v>
      </c>
      <c r="J390" s="102" t="s">
        <v>2283</v>
      </c>
      <c r="L390" s="102">
        <v>8293</v>
      </c>
      <c r="M390" t="s">
        <v>3830</v>
      </c>
      <c r="N390" t="s">
        <v>714</v>
      </c>
      <c r="O390" t="s">
        <v>101</v>
      </c>
      <c r="P390" s="102">
        <v>698</v>
      </c>
      <c r="Q390" s="102"/>
      <c r="R390" t="s">
        <v>3831</v>
      </c>
      <c r="S390" s="102" t="s">
        <v>29</v>
      </c>
      <c r="T390" s="102" t="s">
        <v>2280</v>
      </c>
      <c r="U390" s="102" t="s">
        <v>3334</v>
      </c>
    </row>
    <row r="391" spans="1:21" x14ac:dyDescent="0.2">
      <c r="A391" s="102">
        <v>9639</v>
      </c>
      <c r="B391" t="s">
        <v>241</v>
      </c>
      <c r="C391" t="s">
        <v>348</v>
      </c>
      <c r="D391" t="s">
        <v>2019</v>
      </c>
      <c r="E391" s="102">
        <v>715</v>
      </c>
      <c r="F391" s="102"/>
      <c r="G391" t="s">
        <v>2688</v>
      </c>
      <c r="H391" s="102" t="s">
        <v>29</v>
      </c>
      <c r="I391" s="102" t="s">
        <v>2282</v>
      </c>
      <c r="J391" s="102" t="s">
        <v>2283</v>
      </c>
      <c r="L391" s="102">
        <v>6524</v>
      </c>
      <c r="M391" t="s">
        <v>166</v>
      </c>
      <c r="N391" t="s">
        <v>306</v>
      </c>
      <c r="O391" t="s">
        <v>3832</v>
      </c>
      <c r="P391" s="102">
        <v>43</v>
      </c>
      <c r="Q391" s="102"/>
      <c r="R391" t="s">
        <v>2497</v>
      </c>
      <c r="S391" s="102" t="s">
        <v>29</v>
      </c>
      <c r="T391" s="102" t="s">
        <v>2280</v>
      </c>
      <c r="U391" s="102" t="s">
        <v>3334</v>
      </c>
    </row>
    <row r="392" spans="1:21" x14ac:dyDescent="0.2">
      <c r="A392" s="102">
        <v>699</v>
      </c>
      <c r="B392" t="s">
        <v>199</v>
      </c>
      <c r="C392" t="s">
        <v>849</v>
      </c>
      <c r="D392" t="s">
        <v>586</v>
      </c>
      <c r="E392" s="102">
        <v>37</v>
      </c>
      <c r="F392" s="102"/>
      <c r="G392" t="s">
        <v>759</v>
      </c>
      <c r="H392" s="102" t="s">
        <v>29</v>
      </c>
      <c r="I392" s="102" t="s">
        <v>2282</v>
      </c>
      <c r="J392" s="102" t="s">
        <v>2283</v>
      </c>
      <c r="L392" s="102">
        <v>31779</v>
      </c>
      <c r="M392" t="s">
        <v>198</v>
      </c>
      <c r="N392" t="s">
        <v>303</v>
      </c>
      <c r="O392" t="s">
        <v>36</v>
      </c>
      <c r="P392" s="102">
        <v>10348</v>
      </c>
      <c r="Q392" s="102"/>
      <c r="R392" t="s">
        <v>3506</v>
      </c>
      <c r="S392" s="102" t="s">
        <v>29</v>
      </c>
      <c r="T392" s="102" t="s">
        <v>2280</v>
      </c>
      <c r="U392" s="102" t="s">
        <v>3334</v>
      </c>
    </row>
    <row r="393" spans="1:21" x14ac:dyDescent="0.2">
      <c r="A393" s="102">
        <v>1055</v>
      </c>
      <c r="B393" t="s">
        <v>510</v>
      </c>
      <c r="C393" t="s">
        <v>35</v>
      </c>
      <c r="D393" t="s">
        <v>35</v>
      </c>
      <c r="E393" s="102">
        <v>214</v>
      </c>
      <c r="F393" s="102"/>
      <c r="G393" t="s">
        <v>2671</v>
      </c>
      <c r="H393" s="102" t="s">
        <v>29</v>
      </c>
      <c r="I393" s="102" t="s">
        <v>2282</v>
      </c>
      <c r="J393" s="102" t="s">
        <v>2283</v>
      </c>
      <c r="L393" s="102">
        <v>19694</v>
      </c>
      <c r="M393" t="s">
        <v>1190</v>
      </c>
      <c r="N393" t="s">
        <v>545</v>
      </c>
      <c r="O393" t="s">
        <v>3709</v>
      </c>
      <c r="P393" s="102">
        <v>210</v>
      </c>
      <c r="Q393" s="102"/>
      <c r="R393" t="s">
        <v>2684</v>
      </c>
      <c r="S393" s="102" t="s">
        <v>29</v>
      </c>
      <c r="T393" s="102" t="s">
        <v>2280</v>
      </c>
      <c r="U393" s="102" t="s">
        <v>3334</v>
      </c>
    </row>
    <row r="394" spans="1:21" x14ac:dyDescent="0.2">
      <c r="A394" s="102">
        <v>29162</v>
      </c>
      <c r="B394" t="s">
        <v>122</v>
      </c>
      <c r="C394" t="s">
        <v>1857</v>
      </c>
      <c r="D394" t="s">
        <v>2519</v>
      </c>
      <c r="E394" s="102">
        <v>10131</v>
      </c>
      <c r="F394" s="102"/>
      <c r="G394" t="s">
        <v>2518</v>
      </c>
      <c r="H394" s="102" t="s">
        <v>29</v>
      </c>
      <c r="I394" s="102" t="s">
        <v>2282</v>
      </c>
      <c r="J394" s="102" t="s">
        <v>2283</v>
      </c>
      <c r="L394" s="102">
        <v>31922</v>
      </c>
      <c r="M394" t="s">
        <v>594</v>
      </c>
      <c r="N394" t="s">
        <v>3342</v>
      </c>
      <c r="O394" t="s">
        <v>3833</v>
      </c>
      <c r="P394" s="102">
        <v>534</v>
      </c>
      <c r="Q394" s="102"/>
      <c r="R394" t="s">
        <v>2336</v>
      </c>
      <c r="S394" s="102" t="s">
        <v>29</v>
      </c>
      <c r="T394" s="102" t="s">
        <v>2280</v>
      </c>
      <c r="U394" s="102" t="s">
        <v>3334</v>
      </c>
    </row>
    <row r="395" spans="1:21" x14ac:dyDescent="0.2">
      <c r="A395" s="102">
        <v>695</v>
      </c>
      <c r="B395" t="s">
        <v>136</v>
      </c>
      <c r="C395" t="s">
        <v>57</v>
      </c>
      <c r="D395" t="s">
        <v>57</v>
      </c>
      <c r="E395" s="102">
        <v>214</v>
      </c>
      <c r="F395" s="102"/>
      <c r="G395" t="s">
        <v>2671</v>
      </c>
      <c r="H395" s="102" t="s">
        <v>29</v>
      </c>
      <c r="I395" s="102" t="s">
        <v>2282</v>
      </c>
      <c r="J395" s="102" t="s">
        <v>2283</v>
      </c>
      <c r="L395" s="102">
        <v>30826</v>
      </c>
      <c r="M395" t="s">
        <v>1066</v>
      </c>
      <c r="N395" t="s">
        <v>3834</v>
      </c>
      <c r="O395" t="s">
        <v>3835</v>
      </c>
      <c r="P395" s="102">
        <v>10341</v>
      </c>
      <c r="Q395" s="102"/>
      <c r="R395" t="s">
        <v>3836</v>
      </c>
      <c r="S395" s="102" t="s">
        <v>29</v>
      </c>
      <c r="T395" s="102" t="s">
        <v>2280</v>
      </c>
      <c r="U395" s="102" t="s">
        <v>3334</v>
      </c>
    </row>
    <row r="396" spans="1:21" x14ac:dyDescent="0.2">
      <c r="A396" s="102">
        <v>15983</v>
      </c>
      <c r="B396" t="s">
        <v>339</v>
      </c>
      <c r="C396" t="s">
        <v>1271</v>
      </c>
      <c r="D396" t="s">
        <v>1059</v>
      </c>
      <c r="E396" s="102">
        <v>37</v>
      </c>
      <c r="F396" s="102"/>
      <c r="G396" t="s">
        <v>759</v>
      </c>
      <c r="H396" s="102" t="s">
        <v>29</v>
      </c>
      <c r="I396" s="102" t="s">
        <v>2282</v>
      </c>
      <c r="J396" s="102" t="s">
        <v>2283</v>
      </c>
      <c r="L396" s="102">
        <v>10060</v>
      </c>
      <c r="M396" t="s">
        <v>3837</v>
      </c>
      <c r="N396" t="s">
        <v>825</v>
      </c>
      <c r="O396" t="s">
        <v>161</v>
      </c>
      <c r="P396" s="102">
        <v>10386</v>
      </c>
      <c r="Q396" s="102"/>
      <c r="R396" t="s">
        <v>2199</v>
      </c>
      <c r="S396" s="102" t="s">
        <v>29</v>
      </c>
      <c r="T396" s="102" t="s">
        <v>2280</v>
      </c>
      <c r="U396" s="102" t="s">
        <v>3334</v>
      </c>
    </row>
    <row r="397" spans="1:21" x14ac:dyDescent="0.2">
      <c r="A397" s="102">
        <v>792</v>
      </c>
      <c r="B397" t="s">
        <v>199</v>
      </c>
      <c r="C397" t="s">
        <v>387</v>
      </c>
      <c r="D397" t="s">
        <v>44</v>
      </c>
      <c r="E397" s="102">
        <v>37</v>
      </c>
      <c r="F397" s="102"/>
      <c r="G397" t="s">
        <v>759</v>
      </c>
      <c r="H397" s="102" t="s">
        <v>29</v>
      </c>
      <c r="I397" s="102" t="s">
        <v>2282</v>
      </c>
      <c r="J397" s="102" t="s">
        <v>2283</v>
      </c>
      <c r="L397" s="102">
        <v>23229</v>
      </c>
      <c r="M397" t="s">
        <v>3838</v>
      </c>
      <c r="N397" t="s">
        <v>3839</v>
      </c>
      <c r="O397" t="s">
        <v>967</v>
      </c>
      <c r="P397" s="102">
        <v>10104</v>
      </c>
      <c r="Q397" s="102"/>
      <c r="R397" t="s">
        <v>2346</v>
      </c>
      <c r="S397" s="102" t="s">
        <v>29</v>
      </c>
      <c r="T397" s="102" t="s">
        <v>2280</v>
      </c>
      <c r="U397" s="102" t="s">
        <v>3334</v>
      </c>
    </row>
    <row r="398" spans="1:21" x14ac:dyDescent="0.2">
      <c r="A398" s="102">
        <v>9034</v>
      </c>
      <c r="B398" t="s">
        <v>945</v>
      </c>
      <c r="C398" t="s">
        <v>3335</v>
      </c>
      <c r="D398" t="s">
        <v>215</v>
      </c>
      <c r="E398" s="102">
        <v>317</v>
      </c>
      <c r="F398" s="102"/>
      <c r="G398" t="s">
        <v>3590</v>
      </c>
      <c r="H398" s="102" t="s">
        <v>29</v>
      </c>
      <c r="I398" s="102" t="s">
        <v>2282</v>
      </c>
      <c r="J398" s="102" t="s">
        <v>2283</v>
      </c>
      <c r="L398" s="102">
        <v>29598</v>
      </c>
      <c r="M398" t="s">
        <v>417</v>
      </c>
      <c r="N398" t="s">
        <v>3840</v>
      </c>
      <c r="O398" t="s">
        <v>43</v>
      </c>
      <c r="P398" s="102">
        <v>10023</v>
      </c>
      <c r="Q398" s="102"/>
      <c r="R398" t="s">
        <v>2506</v>
      </c>
      <c r="S398" s="102" t="s">
        <v>29</v>
      </c>
      <c r="T398" s="102" t="s">
        <v>2280</v>
      </c>
      <c r="U398" s="102" t="s">
        <v>3334</v>
      </c>
    </row>
    <row r="399" spans="1:21" x14ac:dyDescent="0.2">
      <c r="A399" s="102">
        <v>15985</v>
      </c>
      <c r="B399" t="s">
        <v>958</v>
      </c>
      <c r="C399" t="s">
        <v>959</v>
      </c>
      <c r="D399" t="s">
        <v>91</v>
      </c>
      <c r="E399" s="102">
        <v>37</v>
      </c>
      <c r="F399" s="102"/>
      <c r="G399" t="s">
        <v>759</v>
      </c>
      <c r="H399" s="102" t="s">
        <v>29</v>
      </c>
      <c r="I399" s="102" t="s">
        <v>2282</v>
      </c>
      <c r="J399" s="102" t="s">
        <v>2283</v>
      </c>
      <c r="L399" s="102">
        <v>29911</v>
      </c>
      <c r="M399" t="s">
        <v>198</v>
      </c>
      <c r="N399" t="s">
        <v>3841</v>
      </c>
      <c r="O399" t="s">
        <v>3842</v>
      </c>
      <c r="P399" s="102">
        <v>10104</v>
      </c>
      <c r="Q399" s="102"/>
      <c r="R399" t="s">
        <v>2346</v>
      </c>
      <c r="S399" s="102" t="s">
        <v>29</v>
      </c>
      <c r="T399" s="102" t="s">
        <v>2280</v>
      </c>
      <c r="U399" s="102" t="s">
        <v>3334</v>
      </c>
    </row>
    <row r="400" spans="1:21" x14ac:dyDescent="0.2">
      <c r="A400" s="102">
        <v>15982</v>
      </c>
      <c r="B400" t="s">
        <v>978</v>
      </c>
      <c r="C400" t="s">
        <v>157</v>
      </c>
      <c r="D400" t="s">
        <v>306</v>
      </c>
      <c r="E400" s="102">
        <v>37</v>
      </c>
      <c r="F400" s="102"/>
      <c r="G400" t="s">
        <v>759</v>
      </c>
      <c r="H400" s="102" t="s">
        <v>29</v>
      </c>
      <c r="I400" s="102" t="s">
        <v>2282</v>
      </c>
      <c r="J400" s="102" t="s">
        <v>2283</v>
      </c>
      <c r="L400" s="102">
        <v>28715</v>
      </c>
      <c r="M400" t="s">
        <v>3843</v>
      </c>
      <c r="N400" t="s">
        <v>3844</v>
      </c>
      <c r="O400" t="s">
        <v>161</v>
      </c>
      <c r="P400" s="102">
        <v>233</v>
      </c>
      <c r="Q400" s="102"/>
      <c r="R400" t="s">
        <v>2446</v>
      </c>
      <c r="S400" s="102" t="s">
        <v>29</v>
      </c>
      <c r="T400" s="102" t="s">
        <v>2280</v>
      </c>
      <c r="U400" s="102" t="s">
        <v>3334</v>
      </c>
    </row>
    <row r="401" spans="1:21" x14ac:dyDescent="0.2">
      <c r="A401" s="102">
        <v>912</v>
      </c>
      <c r="B401" t="s">
        <v>139</v>
      </c>
      <c r="C401" t="s">
        <v>65</v>
      </c>
      <c r="D401" t="s">
        <v>644</v>
      </c>
      <c r="E401" s="102">
        <v>317</v>
      </c>
      <c r="F401" s="102"/>
      <c r="G401" t="s">
        <v>3590</v>
      </c>
      <c r="H401" s="102" t="s">
        <v>29</v>
      </c>
      <c r="I401" s="102" t="s">
        <v>2282</v>
      </c>
      <c r="J401" s="102" t="s">
        <v>2283</v>
      </c>
      <c r="L401" s="102">
        <v>1578</v>
      </c>
      <c r="M401" t="s">
        <v>3845</v>
      </c>
      <c r="N401" t="s">
        <v>3846</v>
      </c>
      <c r="O401" t="s">
        <v>181</v>
      </c>
      <c r="P401" s="102">
        <v>10386</v>
      </c>
      <c r="Q401" s="102"/>
      <c r="R401" t="s">
        <v>2199</v>
      </c>
      <c r="S401" s="102" t="s">
        <v>29</v>
      </c>
      <c r="T401" s="102" t="s">
        <v>2280</v>
      </c>
      <c r="U401" s="102" t="s">
        <v>3334</v>
      </c>
    </row>
    <row r="402" spans="1:21" x14ac:dyDescent="0.2">
      <c r="A402" s="102">
        <v>21074</v>
      </c>
      <c r="B402" t="s">
        <v>37</v>
      </c>
      <c r="C402" t="s">
        <v>54</v>
      </c>
      <c r="D402" t="s">
        <v>800</v>
      </c>
      <c r="E402" s="102">
        <v>536</v>
      </c>
      <c r="F402" s="102"/>
      <c r="G402" t="s">
        <v>2628</v>
      </c>
      <c r="H402" s="102" t="s">
        <v>29</v>
      </c>
      <c r="I402" s="102" t="s">
        <v>2282</v>
      </c>
      <c r="J402" s="102" t="s">
        <v>2283</v>
      </c>
      <c r="L402" s="102">
        <v>29707</v>
      </c>
      <c r="M402" t="s">
        <v>37</v>
      </c>
      <c r="N402" t="s">
        <v>675</v>
      </c>
      <c r="O402" t="s">
        <v>57</v>
      </c>
      <c r="P402" s="102">
        <v>10381</v>
      </c>
      <c r="Q402" s="102"/>
      <c r="R402" t="s">
        <v>2691</v>
      </c>
      <c r="S402" s="102" t="s">
        <v>29</v>
      </c>
      <c r="T402" s="102" t="s">
        <v>2280</v>
      </c>
      <c r="U402" s="102" t="s">
        <v>3334</v>
      </c>
    </row>
    <row r="403" spans="1:21" x14ac:dyDescent="0.2">
      <c r="A403" s="102">
        <v>4011</v>
      </c>
      <c r="B403" t="s">
        <v>238</v>
      </c>
      <c r="C403" t="s">
        <v>663</v>
      </c>
      <c r="D403" t="s">
        <v>207</v>
      </c>
      <c r="E403" s="102">
        <v>37</v>
      </c>
      <c r="F403" s="102"/>
      <c r="G403" t="s">
        <v>759</v>
      </c>
      <c r="H403" s="102" t="s">
        <v>29</v>
      </c>
      <c r="I403" s="102" t="s">
        <v>2282</v>
      </c>
      <c r="J403" s="102" t="s">
        <v>2283</v>
      </c>
      <c r="L403" s="102">
        <v>11051</v>
      </c>
      <c r="M403" t="s">
        <v>3847</v>
      </c>
      <c r="N403" t="s">
        <v>675</v>
      </c>
      <c r="O403" t="s">
        <v>45</v>
      </c>
      <c r="P403" s="102">
        <v>233</v>
      </c>
      <c r="Q403" s="102"/>
      <c r="R403" t="s">
        <v>2446</v>
      </c>
      <c r="S403" s="102" t="s">
        <v>29</v>
      </c>
      <c r="T403" s="102" t="s">
        <v>2280</v>
      </c>
      <c r="U403" s="102" t="s">
        <v>3334</v>
      </c>
    </row>
    <row r="404" spans="1:21" x14ac:dyDescent="0.2">
      <c r="A404" s="102">
        <v>19267</v>
      </c>
      <c r="B404" t="s">
        <v>1278</v>
      </c>
      <c r="C404" t="s">
        <v>556</v>
      </c>
      <c r="D404" t="s">
        <v>1784</v>
      </c>
      <c r="E404" s="102">
        <v>87</v>
      </c>
      <c r="F404" s="102"/>
      <c r="G404" t="s">
        <v>2424</v>
      </c>
      <c r="H404" s="102" t="s">
        <v>29</v>
      </c>
      <c r="I404" s="102" t="s">
        <v>2282</v>
      </c>
      <c r="J404" s="102" t="s">
        <v>2283</v>
      </c>
      <c r="L404" s="102">
        <v>22931</v>
      </c>
      <c r="M404" t="s">
        <v>88</v>
      </c>
      <c r="N404" t="s">
        <v>3848</v>
      </c>
      <c r="O404" t="s">
        <v>191</v>
      </c>
      <c r="P404" s="102">
        <v>442</v>
      </c>
      <c r="Q404" s="102"/>
      <c r="R404" t="s">
        <v>2355</v>
      </c>
      <c r="S404" s="102" t="s">
        <v>29</v>
      </c>
      <c r="T404" s="102" t="s">
        <v>2280</v>
      </c>
      <c r="U404" s="102" t="s">
        <v>3334</v>
      </c>
    </row>
    <row r="405" spans="1:21" x14ac:dyDescent="0.2">
      <c r="A405" s="102">
        <v>843</v>
      </c>
      <c r="B405" t="s">
        <v>1014</v>
      </c>
      <c r="C405" t="s">
        <v>1015</v>
      </c>
      <c r="D405" t="s">
        <v>36</v>
      </c>
      <c r="E405" s="102">
        <v>288</v>
      </c>
      <c r="F405" s="102"/>
      <c r="G405" t="s">
        <v>2402</v>
      </c>
      <c r="H405" s="102" t="s">
        <v>29</v>
      </c>
      <c r="I405" s="102" t="s">
        <v>2282</v>
      </c>
      <c r="J405" s="102" t="s">
        <v>2283</v>
      </c>
      <c r="L405" s="102">
        <v>7476</v>
      </c>
      <c r="M405" t="s">
        <v>483</v>
      </c>
      <c r="N405" t="s">
        <v>3849</v>
      </c>
      <c r="O405" t="s">
        <v>3850</v>
      </c>
      <c r="P405" s="102">
        <v>175</v>
      </c>
      <c r="Q405" s="102"/>
      <c r="R405" t="s">
        <v>2306</v>
      </c>
      <c r="S405" s="102" t="s">
        <v>29</v>
      </c>
      <c r="T405" s="102" t="s">
        <v>2280</v>
      </c>
      <c r="U405" s="102" t="s">
        <v>3334</v>
      </c>
    </row>
    <row r="406" spans="1:21" x14ac:dyDescent="0.2">
      <c r="A406" s="102">
        <v>21797</v>
      </c>
      <c r="B406" t="s">
        <v>130</v>
      </c>
      <c r="C406" t="s">
        <v>1769</v>
      </c>
      <c r="D406" t="s">
        <v>728</v>
      </c>
      <c r="E406" s="102">
        <v>87</v>
      </c>
      <c r="F406" s="102"/>
      <c r="G406" t="s">
        <v>2424</v>
      </c>
      <c r="H406" s="102" t="s">
        <v>29</v>
      </c>
      <c r="I406" s="102" t="s">
        <v>2282</v>
      </c>
      <c r="J406" s="102" t="s">
        <v>2283</v>
      </c>
      <c r="L406" s="102">
        <v>1920</v>
      </c>
      <c r="M406" t="s">
        <v>2445</v>
      </c>
      <c r="N406" t="s">
        <v>648</v>
      </c>
      <c r="O406" t="s">
        <v>527</v>
      </c>
      <c r="P406" s="102">
        <v>210</v>
      </c>
      <c r="Q406" s="102"/>
      <c r="R406" t="s">
        <v>2684</v>
      </c>
      <c r="S406" s="102" t="s">
        <v>29</v>
      </c>
      <c r="T406" s="102" t="s">
        <v>2280</v>
      </c>
      <c r="U406" s="102" t="s">
        <v>3334</v>
      </c>
    </row>
    <row r="407" spans="1:21" x14ac:dyDescent="0.2">
      <c r="A407" s="102">
        <v>30306</v>
      </c>
      <c r="B407" t="s">
        <v>37</v>
      </c>
      <c r="C407" t="s">
        <v>324</v>
      </c>
      <c r="D407" t="s">
        <v>560</v>
      </c>
      <c r="E407" s="102">
        <v>87</v>
      </c>
      <c r="F407" s="102"/>
      <c r="G407" t="s">
        <v>2424</v>
      </c>
      <c r="H407" s="102" t="s">
        <v>29</v>
      </c>
      <c r="I407" s="102" t="s">
        <v>2282</v>
      </c>
      <c r="J407" s="102" t="s">
        <v>2283</v>
      </c>
      <c r="L407" s="102">
        <v>29491</v>
      </c>
      <c r="M407" t="s">
        <v>3851</v>
      </c>
      <c r="N407" t="s">
        <v>3852</v>
      </c>
      <c r="O407" t="s">
        <v>84</v>
      </c>
      <c r="P407" s="102">
        <v>641</v>
      </c>
      <c r="Q407" s="102"/>
      <c r="R407" t="s">
        <v>2712</v>
      </c>
      <c r="S407" s="102" t="s">
        <v>29</v>
      </c>
      <c r="T407" s="102" t="s">
        <v>2280</v>
      </c>
      <c r="U407" s="102" t="s">
        <v>3334</v>
      </c>
    </row>
    <row r="408" spans="1:21" x14ac:dyDescent="0.2">
      <c r="A408" s="102">
        <v>27343</v>
      </c>
      <c r="B408" t="s">
        <v>122</v>
      </c>
      <c r="C408" t="s">
        <v>2089</v>
      </c>
      <c r="D408" t="s">
        <v>2090</v>
      </c>
      <c r="E408" s="102">
        <v>87</v>
      </c>
      <c r="F408" s="102"/>
      <c r="G408" t="s">
        <v>2424</v>
      </c>
      <c r="H408" s="102" t="s">
        <v>29</v>
      </c>
      <c r="I408" s="102" t="s">
        <v>2282</v>
      </c>
      <c r="J408" s="102" t="s">
        <v>2283</v>
      </c>
      <c r="L408" s="102">
        <v>18608</v>
      </c>
      <c r="M408" t="s">
        <v>521</v>
      </c>
      <c r="N408" t="s">
        <v>724</v>
      </c>
      <c r="O408" t="s">
        <v>3853</v>
      </c>
      <c r="P408" s="102">
        <v>10104</v>
      </c>
      <c r="Q408" s="102"/>
      <c r="R408" t="s">
        <v>2346</v>
      </c>
      <c r="S408" s="102" t="s">
        <v>29</v>
      </c>
      <c r="T408" s="102" t="s">
        <v>2280</v>
      </c>
      <c r="U408" s="102" t="s">
        <v>3334</v>
      </c>
    </row>
    <row r="409" spans="1:21" x14ac:dyDescent="0.2">
      <c r="A409" s="102">
        <v>16507</v>
      </c>
      <c r="B409" t="s">
        <v>107</v>
      </c>
      <c r="C409" t="s">
        <v>939</v>
      </c>
      <c r="D409" t="s">
        <v>815</v>
      </c>
      <c r="E409" s="102">
        <v>274</v>
      </c>
      <c r="F409" s="102"/>
      <c r="G409" t="s">
        <v>2430</v>
      </c>
      <c r="H409" s="102" t="s">
        <v>29</v>
      </c>
      <c r="I409" s="102" t="s">
        <v>2282</v>
      </c>
      <c r="J409" s="102" t="s">
        <v>2283</v>
      </c>
      <c r="L409" s="102">
        <v>1320</v>
      </c>
      <c r="M409" t="s">
        <v>594</v>
      </c>
      <c r="N409" t="s">
        <v>341</v>
      </c>
      <c r="O409" t="s">
        <v>306</v>
      </c>
      <c r="P409" s="102">
        <v>64</v>
      </c>
      <c r="Q409" s="102"/>
      <c r="R409" t="s">
        <v>3854</v>
      </c>
      <c r="S409" s="102" t="s">
        <v>29</v>
      </c>
      <c r="T409" s="102" t="s">
        <v>2280</v>
      </c>
      <c r="U409" s="102" t="s">
        <v>3334</v>
      </c>
    </row>
    <row r="410" spans="1:21" x14ac:dyDescent="0.2">
      <c r="A410" s="102">
        <v>8520</v>
      </c>
      <c r="B410" t="s">
        <v>722</v>
      </c>
      <c r="C410" t="s">
        <v>536</v>
      </c>
      <c r="D410" t="s">
        <v>372</v>
      </c>
      <c r="E410" s="102">
        <v>10086</v>
      </c>
      <c r="F410" s="102"/>
      <c r="G410" t="s">
        <v>2333</v>
      </c>
      <c r="H410" s="102" t="s">
        <v>29</v>
      </c>
      <c r="I410" s="102" t="s">
        <v>2282</v>
      </c>
      <c r="J410" s="102" t="s">
        <v>2283</v>
      </c>
      <c r="L410" s="102">
        <v>23238</v>
      </c>
      <c r="M410" t="s">
        <v>417</v>
      </c>
      <c r="N410" t="s">
        <v>161</v>
      </c>
      <c r="O410" t="s">
        <v>415</v>
      </c>
      <c r="P410" s="102">
        <v>10104</v>
      </c>
      <c r="Q410" s="102"/>
      <c r="R410" t="s">
        <v>2346</v>
      </c>
      <c r="S410" s="102" t="s">
        <v>29</v>
      </c>
      <c r="T410" s="102" t="s">
        <v>2280</v>
      </c>
      <c r="U410" s="102" t="s">
        <v>3334</v>
      </c>
    </row>
    <row r="411" spans="1:21" x14ac:dyDescent="0.2">
      <c r="A411" s="102">
        <v>10837</v>
      </c>
      <c r="B411" t="s">
        <v>954</v>
      </c>
      <c r="C411" t="s">
        <v>1318</v>
      </c>
      <c r="D411" t="s">
        <v>2050</v>
      </c>
      <c r="E411" s="102">
        <v>100</v>
      </c>
      <c r="F411" s="102"/>
      <c r="G411" t="s">
        <v>2332</v>
      </c>
      <c r="H411" s="102" t="s">
        <v>29</v>
      </c>
      <c r="I411" s="102" t="s">
        <v>2282</v>
      </c>
      <c r="J411" s="102" t="s">
        <v>2283</v>
      </c>
      <c r="L411" s="102">
        <v>32674</v>
      </c>
      <c r="M411" t="s">
        <v>3855</v>
      </c>
      <c r="N411" t="s">
        <v>161</v>
      </c>
      <c r="O411" t="s">
        <v>57</v>
      </c>
      <c r="P411" s="102">
        <v>703</v>
      </c>
      <c r="Q411" s="102"/>
      <c r="R411" t="s">
        <v>2486</v>
      </c>
      <c r="S411" s="102" t="s">
        <v>29</v>
      </c>
      <c r="T411" s="102" t="s">
        <v>2280</v>
      </c>
      <c r="U411" s="102" t="s">
        <v>3334</v>
      </c>
    </row>
    <row r="412" spans="1:21" x14ac:dyDescent="0.2">
      <c r="A412" s="102">
        <v>1150</v>
      </c>
      <c r="B412" t="s">
        <v>130</v>
      </c>
      <c r="C412" t="s">
        <v>900</v>
      </c>
      <c r="D412" t="s">
        <v>1065</v>
      </c>
      <c r="E412" s="102">
        <v>331</v>
      </c>
      <c r="F412" s="102"/>
      <c r="G412" t="s">
        <v>2405</v>
      </c>
      <c r="H412" s="102" t="s">
        <v>29</v>
      </c>
      <c r="I412" s="102" t="s">
        <v>2282</v>
      </c>
      <c r="J412" s="102" t="s">
        <v>2283</v>
      </c>
      <c r="L412" s="102">
        <v>17243</v>
      </c>
      <c r="M412" t="s">
        <v>3856</v>
      </c>
      <c r="N412" t="s">
        <v>3857</v>
      </c>
      <c r="O412" t="s">
        <v>3709</v>
      </c>
      <c r="P412" s="102">
        <v>233</v>
      </c>
      <c r="Q412" s="102"/>
      <c r="R412" t="s">
        <v>2446</v>
      </c>
      <c r="S412" s="102" t="s">
        <v>29</v>
      </c>
      <c r="T412" s="102" t="s">
        <v>2280</v>
      </c>
      <c r="U412" s="102" t="s">
        <v>3334</v>
      </c>
    </row>
    <row r="413" spans="1:21" x14ac:dyDescent="0.2">
      <c r="A413" s="102">
        <v>18227</v>
      </c>
      <c r="B413" t="s">
        <v>163</v>
      </c>
      <c r="C413" t="s">
        <v>1760</v>
      </c>
      <c r="D413" t="s">
        <v>1211</v>
      </c>
      <c r="E413" s="102">
        <v>331</v>
      </c>
      <c r="F413" s="102"/>
      <c r="G413" t="s">
        <v>2405</v>
      </c>
      <c r="H413" s="102" t="s">
        <v>29</v>
      </c>
      <c r="I413" s="102" t="s">
        <v>2282</v>
      </c>
      <c r="J413" s="102" t="s">
        <v>2283</v>
      </c>
      <c r="L413" s="102">
        <v>31700</v>
      </c>
      <c r="M413" t="s">
        <v>37</v>
      </c>
      <c r="N413" t="s">
        <v>191</v>
      </c>
      <c r="O413" t="s">
        <v>3858</v>
      </c>
      <c r="P413" s="102">
        <v>695</v>
      </c>
      <c r="Q413" s="102"/>
      <c r="R413" t="s">
        <v>2617</v>
      </c>
      <c r="S413" s="102" t="s">
        <v>29</v>
      </c>
      <c r="T413" s="102" t="s">
        <v>2280</v>
      </c>
      <c r="U413" s="102" t="s">
        <v>3334</v>
      </c>
    </row>
    <row r="414" spans="1:21" x14ac:dyDescent="0.2">
      <c r="A414" s="102">
        <v>1197</v>
      </c>
      <c r="B414" t="s">
        <v>166</v>
      </c>
      <c r="C414" t="s">
        <v>36</v>
      </c>
      <c r="D414" t="s">
        <v>1070</v>
      </c>
      <c r="E414" s="102">
        <v>62</v>
      </c>
      <c r="F414" s="102"/>
      <c r="G414" t="s">
        <v>2344</v>
      </c>
      <c r="H414" s="102" t="s">
        <v>29</v>
      </c>
      <c r="I414" s="102" t="s">
        <v>2282</v>
      </c>
      <c r="J414" s="102" t="s">
        <v>2283</v>
      </c>
      <c r="L414" s="102">
        <v>30879</v>
      </c>
      <c r="M414" t="s">
        <v>178</v>
      </c>
      <c r="N414" t="s">
        <v>36</v>
      </c>
      <c r="O414" t="s">
        <v>3859</v>
      </c>
      <c r="P414" s="102">
        <v>461</v>
      </c>
      <c r="Q414" s="102"/>
      <c r="R414" t="s">
        <v>2451</v>
      </c>
      <c r="S414" s="102" t="s">
        <v>29</v>
      </c>
      <c r="T414" s="102" t="s">
        <v>2280</v>
      </c>
      <c r="U414" s="102" t="s">
        <v>3334</v>
      </c>
    </row>
    <row r="415" spans="1:21" x14ac:dyDescent="0.2">
      <c r="A415" s="102">
        <v>895</v>
      </c>
      <c r="B415" t="s">
        <v>58</v>
      </c>
      <c r="C415" t="s">
        <v>1024</v>
      </c>
      <c r="D415" t="s">
        <v>1025</v>
      </c>
      <c r="E415" s="102">
        <v>331</v>
      </c>
      <c r="F415" s="102"/>
      <c r="G415" t="s">
        <v>2405</v>
      </c>
      <c r="H415" s="102" t="s">
        <v>29</v>
      </c>
      <c r="I415" s="102" t="s">
        <v>2282</v>
      </c>
      <c r="J415" s="102" t="s">
        <v>2283</v>
      </c>
      <c r="L415" s="102">
        <v>23290</v>
      </c>
      <c r="M415" t="s">
        <v>405</v>
      </c>
      <c r="N415" t="s">
        <v>487</v>
      </c>
      <c r="O415" t="s">
        <v>1295</v>
      </c>
      <c r="P415" s="102">
        <v>10223</v>
      </c>
      <c r="Q415" s="102"/>
      <c r="R415" t="s">
        <v>2378</v>
      </c>
      <c r="S415" s="102" t="s">
        <v>29</v>
      </c>
      <c r="T415" s="102" t="s">
        <v>2280</v>
      </c>
      <c r="U415" s="102" t="s">
        <v>3334</v>
      </c>
    </row>
    <row r="416" spans="1:21" x14ac:dyDescent="0.2">
      <c r="A416" s="102">
        <v>22651</v>
      </c>
      <c r="B416" t="s">
        <v>777</v>
      </c>
      <c r="C416" t="s">
        <v>54</v>
      </c>
      <c r="D416" t="s">
        <v>206</v>
      </c>
      <c r="E416" s="102">
        <v>100</v>
      </c>
      <c r="F416" s="102"/>
      <c r="G416" t="s">
        <v>2332</v>
      </c>
      <c r="H416" s="102" t="s">
        <v>29</v>
      </c>
      <c r="I416" s="102" t="s">
        <v>2282</v>
      </c>
      <c r="J416" s="102" t="s">
        <v>2283</v>
      </c>
      <c r="L416" s="102">
        <v>29920</v>
      </c>
      <c r="M416" t="s">
        <v>473</v>
      </c>
      <c r="N416" t="s">
        <v>3860</v>
      </c>
      <c r="O416" t="s">
        <v>3861</v>
      </c>
      <c r="P416" s="102">
        <v>10045</v>
      </c>
      <c r="Q416" s="102"/>
      <c r="R416" t="s">
        <v>2537</v>
      </c>
      <c r="S416" s="102" t="s">
        <v>29</v>
      </c>
      <c r="T416" s="102" t="s">
        <v>2280</v>
      </c>
      <c r="U416" s="102" t="s">
        <v>3334</v>
      </c>
    </row>
    <row r="417" spans="1:21" x14ac:dyDescent="0.2">
      <c r="A417" s="102">
        <v>29680</v>
      </c>
      <c r="B417" t="s">
        <v>345</v>
      </c>
      <c r="C417" t="s">
        <v>2200</v>
      </c>
      <c r="D417" t="s">
        <v>2201</v>
      </c>
      <c r="E417" s="102">
        <v>253</v>
      </c>
      <c r="F417" s="102"/>
      <c r="G417" t="s">
        <v>2759</v>
      </c>
      <c r="H417" s="102" t="s">
        <v>39</v>
      </c>
      <c r="I417" s="102" t="s">
        <v>2282</v>
      </c>
      <c r="J417" s="102" t="s">
        <v>2283</v>
      </c>
      <c r="L417" s="102">
        <v>30578</v>
      </c>
      <c r="M417" t="s">
        <v>339</v>
      </c>
      <c r="N417" t="s">
        <v>3862</v>
      </c>
      <c r="O417" t="s">
        <v>3863</v>
      </c>
      <c r="P417" s="102">
        <v>10104</v>
      </c>
      <c r="Q417" s="102"/>
      <c r="R417" t="s">
        <v>2346</v>
      </c>
      <c r="S417" s="102" t="s">
        <v>29</v>
      </c>
      <c r="T417" s="102" t="s">
        <v>2280</v>
      </c>
      <c r="U417" s="102" t="s">
        <v>3334</v>
      </c>
    </row>
    <row r="418" spans="1:21" x14ac:dyDescent="0.2">
      <c r="A418" s="102">
        <v>5847</v>
      </c>
      <c r="B418" t="s">
        <v>177</v>
      </c>
      <c r="C418" t="s">
        <v>2138</v>
      </c>
      <c r="D418" t="s">
        <v>53</v>
      </c>
      <c r="E418" s="102">
        <v>10087</v>
      </c>
      <c r="F418" s="102"/>
      <c r="G418" t="s">
        <v>2664</v>
      </c>
      <c r="H418" s="102" t="s">
        <v>29</v>
      </c>
      <c r="I418" s="102" t="s">
        <v>2284</v>
      </c>
      <c r="J418" s="102" t="s">
        <v>2283</v>
      </c>
      <c r="L418" s="102">
        <v>17432</v>
      </c>
      <c r="M418" t="s">
        <v>80</v>
      </c>
      <c r="N418" t="s">
        <v>197</v>
      </c>
      <c r="O418" t="s">
        <v>303</v>
      </c>
      <c r="P418" s="102">
        <v>664</v>
      </c>
      <c r="Q418" s="102"/>
      <c r="R418" t="s">
        <v>3864</v>
      </c>
      <c r="S418" s="102" t="s">
        <v>29</v>
      </c>
      <c r="T418" s="102" t="s">
        <v>2280</v>
      </c>
      <c r="U418" s="102" t="s">
        <v>3334</v>
      </c>
    </row>
    <row r="419" spans="1:21" x14ac:dyDescent="0.2">
      <c r="A419" s="102">
        <v>27511</v>
      </c>
      <c r="B419" t="s">
        <v>369</v>
      </c>
      <c r="C419" t="s">
        <v>57</v>
      </c>
      <c r="D419" t="s">
        <v>1261</v>
      </c>
      <c r="E419" s="102">
        <v>2</v>
      </c>
      <c r="F419" s="102"/>
      <c r="G419" t="s">
        <v>2512</v>
      </c>
      <c r="H419" s="102" t="s">
        <v>29</v>
      </c>
      <c r="I419" s="102" t="s">
        <v>2284</v>
      </c>
      <c r="J419" s="102" t="s">
        <v>2283</v>
      </c>
      <c r="L419" s="102">
        <v>15795</v>
      </c>
      <c r="M419" t="s">
        <v>471</v>
      </c>
      <c r="N419" t="s">
        <v>3865</v>
      </c>
      <c r="O419" t="s">
        <v>1191</v>
      </c>
      <c r="P419" s="102">
        <v>10074</v>
      </c>
      <c r="Q419" s="102"/>
      <c r="R419" t="s">
        <v>1667</v>
      </c>
      <c r="S419" s="102" t="s">
        <v>29</v>
      </c>
      <c r="T419" s="102" t="s">
        <v>2280</v>
      </c>
      <c r="U419" s="102" t="s">
        <v>3334</v>
      </c>
    </row>
    <row r="420" spans="1:21" x14ac:dyDescent="0.2">
      <c r="A420" s="102">
        <v>475</v>
      </c>
      <c r="B420" t="s">
        <v>225</v>
      </c>
      <c r="C420" t="s">
        <v>505</v>
      </c>
      <c r="D420" t="s">
        <v>515</v>
      </c>
      <c r="E420" s="102">
        <v>10208</v>
      </c>
      <c r="F420" s="102"/>
      <c r="G420" t="s">
        <v>2611</v>
      </c>
      <c r="H420" s="102" t="s">
        <v>29</v>
      </c>
      <c r="I420" s="102" t="s">
        <v>2284</v>
      </c>
      <c r="J420" s="102" t="s">
        <v>2283</v>
      </c>
      <c r="L420" s="102">
        <v>32062</v>
      </c>
      <c r="M420" t="s">
        <v>153</v>
      </c>
      <c r="N420" t="s">
        <v>3866</v>
      </c>
      <c r="O420" t="s">
        <v>279</v>
      </c>
      <c r="P420" s="102">
        <v>10104</v>
      </c>
      <c r="Q420" s="102"/>
      <c r="R420" t="s">
        <v>2346</v>
      </c>
      <c r="S420" s="102" t="s">
        <v>29</v>
      </c>
      <c r="T420" s="102" t="s">
        <v>2280</v>
      </c>
      <c r="U420" s="102" t="s">
        <v>3334</v>
      </c>
    </row>
    <row r="421" spans="1:21" x14ac:dyDescent="0.2">
      <c r="A421" s="102">
        <v>543</v>
      </c>
      <c r="B421" t="s">
        <v>820</v>
      </c>
      <c r="C421" t="s">
        <v>826</v>
      </c>
      <c r="D421" t="s">
        <v>54</v>
      </c>
      <c r="E421" s="102">
        <v>10197</v>
      </c>
      <c r="F421" s="102"/>
      <c r="G421" t="s">
        <v>2633</v>
      </c>
      <c r="H421" s="102" t="s">
        <v>29</v>
      </c>
      <c r="I421" s="102" t="s">
        <v>2284</v>
      </c>
      <c r="J421" s="102" t="s">
        <v>2283</v>
      </c>
      <c r="L421" s="102">
        <v>27921</v>
      </c>
      <c r="M421" t="s">
        <v>3867</v>
      </c>
      <c r="N421" t="s">
        <v>3868</v>
      </c>
      <c r="O421" t="s">
        <v>36</v>
      </c>
      <c r="P421" s="102">
        <v>10233</v>
      </c>
      <c r="Q421" s="102"/>
      <c r="R421" t="s">
        <v>3869</v>
      </c>
      <c r="S421" s="102" t="s">
        <v>29</v>
      </c>
      <c r="T421" s="102" t="s">
        <v>2280</v>
      </c>
      <c r="U421" s="102" t="s">
        <v>3334</v>
      </c>
    </row>
    <row r="422" spans="1:21" x14ac:dyDescent="0.2">
      <c r="A422" s="102">
        <v>544</v>
      </c>
      <c r="B422" t="s">
        <v>568</v>
      </c>
      <c r="C422" t="s">
        <v>826</v>
      </c>
      <c r="D422" t="s">
        <v>54</v>
      </c>
      <c r="E422" s="102">
        <v>10197</v>
      </c>
      <c r="F422" s="102"/>
      <c r="G422" t="s">
        <v>2633</v>
      </c>
      <c r="H422" s="102" t="s">
        <v>29</v>
      </c>
      <c r="I422" s="102" t="s">
        <v>2284</v>
      </c>
      <c r="J422" s="102" t="s">
        <v>2283</v>
      </c>
      <c r="L422" s="102">
        <v>29832</v>
      </c>
      <c r="M422" t="s">
        <v>3870</v>
      </c>
      <c r="N422" t="s">
        <v>57</v>
      </c>
      <c r="O422" t="s">
        <v>215</v>
      </c>
      <c r="P422" s="102">
        <v>10348</v>
      </c>
      <c r="Q422" s="102"/>
      <c r="R422" t="s">
        <v>3506</v>
      </c>
      <c r="S422" s="102" t="s">
        <v>29</v>
      </c>
      <c r="T422" s="102" t="s">
        <v>2280</v>
      </c>
      <c r="U422" s="102" t="s">
        <v>3334</v>
      </c>
    </row>
    <row r="423" spans="1:21" x14ac:dyDescent="0.2">
      <c r="A423" s="102">
        <v>30846</v>
      </c>
      <c r="B423" t="s">
        <v>727</v>
      </c>
      <c r="C423" t="s">
        <v>191</v>
      </c>
      <c r="D423" t="s">
        <v>3335</v>
      </c>
      <c r="E423" s="102">
        <v>58</v>
      </c>
      <c r="F423" s="102"/>
      <c r="G423" t="s">
        <v>2457</v>
      </c>
      <c r="H423" s="102" t="s">
        <v>29</v>
      </c>
      <c r="I423" s="102" t="s">
        <v>2284</v>
      </c>
      <c r="J423" s="102" t="s">
        <v>2283</v>
      </c>
      <c r="L423" s="102">
        <v>29833</v>
      </c>
      <c r="M423" t="s">
        <v>594</v>
      </c>
      <c r="N423" t="s">
        <v>217</v>
      </c>
      <c r="O423" t="s">
        <v>527</v>
      </c>
      <c r="P423" s="102">
        <v>10348</v>
      </c>
      <c r="Q423" s="102"/>
      <c r="R423" t="s">
        <v>3506</v>
      </c>
      <c r="S423" s="102" t="s">
        <v>29</v>
      </c>
      <c r="T423" s="102" t="s">
        <v>2280</v>
      </c>
      <c r="U423" s="102" t="s">
        <v>3334</v>
      </c>
    </row>
    <row r="424" spans="1:21" x14ac:dyDescent="0.2">
      <c r="A424" s="102">
        <v>377</v>
      </c>
      <c r="B424" t="s">
        <v>332</v>
      </c>
      <c r="C424" t="s">
        <v>35</v>
      </c>
      <c r="D424" t="s">
        <v>387</v>
      </c>
      <c r="E424" s="102">
        <v>58</v>
      </c>
      <c r="F424" s="102"/>
      <c r="G424" t="s">
        <v>2457</v>
      </c>
      <c r="H424" s="102" t="s">
        <v>29</v>
      </c>
      <c r="I424" s="102" t="s">
        <v>2284</v>
      </c>
      <c r="J424" s="102" t="s">
        <v>2283</v>
      </c>
      <c r="L424" s="102">
        <v>6165</v>
      </c>
      <c r="M424" t="s">
        <v>660</v>
      </c>
      <c r="N424" t="s">
        <v>43</v>
      </c>
      <c r="O424" t="s">
        <v>161</v>
      </c>
      <c r="P424" s="102">
        <v>664</v>
      </c>
      <c r="Q424" s="102"/>
      <c r="R424" t="s">
        <v>3864</v>
      </c>
      <c r="S424" s="102" t="s">
        <v>29</v>
      </c>
      <c r="T424" s="102" t="s">
        <v>2280</v>
      </c>
      <c r="U424" s="102" t="s">
        <v>3334</v>
      </c>
    </row>
    <row r="425" spans="1:21" x14ac:dyDescent="0.2">
      <c r="A425" s="102">
        <v>5304</v>
      </c>
      <c r="B425" t="s">
        <v>158</v>
      </c>
      <c r="C425" t="s">
        <v>1215</v>
      </c>
      <c r="D425" t="s">
        <v>1216</v>
      </c>
      <c r="E425" s="102">
        <v>561</v>
      </c>
      <c r="F425" s="102"/>
      <c r="G425" t="s">
        <v>2315</v>
      </c>
      <c r="H425" s="102" t="s">
        <v>29</v>
      </c>
      <c r="I425" s="102" t="s">
        <v>2284</v>
      </c>
      <c r="J425" s="102" t="s">
        <v>2283</v>
      </c>
      <c r="L425" s="102">
        <v>31780</v>
      </c>
      <c r="M425" t="s">
        <v>506</v>
      </c>
      <c r="N425" t="s">
        <v>43</v>
      </c>
      <c r="O425" t="s">
        <v>3756</v>
      </c>
      <c r="P425" s="102">
        <v>10411</v>
      </c>
      <c r="Q425" s="102"/>
      <c r="R425" t="s">
        <v>2640</v>
      </c>
      <c r="S425" s="102" t="s">
        <v>29</v>
      </c>
      <c r="T425" s="102" t="s">
        <v>2280</v>
      </c>
      <c r="U425" s="102" t="s">
        <v>3334</v>
      </c>
    </row>
    <row r="426" spans="1:21" x14ac:dyDescent="0.2">
      <c r="A426" s="102">
        <v>17024</v>
      </c>
      <c r="B426" t="s">
        <v>239</v>
      </c>
      <c r="C426" t="s">
        <v>2397</v>
      </c>
      <c r="D426" t="s">
        <v>1189</v>
      </c>
      <c r="E426" s="102">
        <v>438</v>
      </c>
      <c r="F426" s="102"/>
      <c r="G426" t="s">
        <v>2147</v>
      </c>
      <c r="H426" s="102" t="s">
        <v>29</v>
      </c>
      <c r="I426" s="102" t="s">
        <v>2284</v>
      </c>
      <c r="J426" s="102" t="s">
        <v>2283</v>
      </c>
      <c r="L426" s="102">
        <v>31494</v>
      </c>
      <c r="M426" t="s">
        <v>781</v>
      </c>
      <c r="N426" t="s">
        <v>309</v>
      </c>
      <c r="O426" t="s">
        <v>138</v>
      </c>
      <c r="P426" s="102">
        <v>10341</v>
      </c>
      <c r="Q426" s="102"/>
      <c r="R426" t="s">
        <v>3836</v>
      </c>
      <c r="S426" s="102" t="s">
        <v>29</v>
      </c>
      <c r="T426" s="102" t="s">
        <v>2280</v>
      </c>
      <c r="U426" s="102" t="s">
        <v>3334</v>
      </c>
    </row>
    <row r="427" spans="1:21" x14ac:dyDescent="0.2">
      <c r="A427" s="102">
        <v>15692</v>
      </c>
      <c r="B427" t="s">
        <v>664</v>
      </c>
      <c r="C427" t="s">
        <v>1328</v>
      </c>
      <c r="D427" t="s">
        <v>103</v>
      </c>
      <c r="E427" s="102">
        <v>10046</v>
      </c>
      <c r="F427" s="102"/>
      <c r="G427" t="s">
        <v>2488</v>
      </c>
      <c r="H427" s="102" t="s">
        <v>29</v>
      </c>
      <c r="I427" s="102" t="s">
        <v>2284</v>
      </c>
      <c r="J427" s="102" t="s">
        <v>2283</v>
      </c>
      <c r="L427" s="102">
        <v>22453</v>
      </c>
      <c r="M427" t="s">
        <v>37</v>
      </c>
      <c r="N427" t="s">
        <v>3871</v>
      </c>
      <c r="O427" t="s">
        <v>3872</v>
      </c>
      <c r="P427" s="102">
        <v>10045</v>
      </c>
      <c r="Q427" s="102"/>
      <c r="R427" t="s">
        <v>2537</v>
      </c>
      <c r="S427" s="102" t="s">
        <v>29</v>
      </c>
      <c r="T427" s="102" t="s">
        <v>2280</v>
      </c>
      <c r="U427" s="102" t="s">
        <v>3334</v>
      </c>
    </row>
    <row r="428" spans="1:21" x14ac:dyDescent="0.2">
      <c r="A428" s="102">
        <v>438</v>
      </c>
      <c r="B428" t="s">
        <v>158</v>
      </c>
      <c r="C428" t="s">
        <v>294</v>
      </c>
      <c r="D428" t="s">
        <v>295</v>
      </c>
      <c r="E428" s="102">
        <v>10064</v>
      </c>
      <c r="F428" s="102"/>
      <c r="G428" t="s">
        <v>2426</v>
      </c>
      <c r="H428" s="102" t="s">
        <v>29</v>
      </c>
      <c r="I428" s="102" t="s">
        <v>2284</v>
      </c>
      <c r="J428" s="102" t="s">
        <v>2283</v>
      </c>
      <c r="L428" s="102">
        <v>32193</v>
      </c>
      <c r="M428" t="s">
        <v>122</v>
      </c>
      <c r="N428" t="s">
        <v>448</v>
      </c>
      <c r="O428" t="s">
        <v>36</v>
      </c>
      <c r="P428" s="102">
        <v>682</v>
      </c>
      <c r="Q428" s="102"/>
      <c r="R428" t="s">
        <v>2385</v>
      </c>
      <c r="S428" s="102" t="s">
        <v>29</v>
      </c>
      <c r="T428" s="102" t="s">
        <v>2280</v>
      </c>
      <c r="U428" s="102" t="s">
        <v>3334</v>
      </c>
    </row>
    <row r="429" spans="1:21" x14ac:dyDescent="0.2">
      <c r="A429" s="102">
        <v>23415</v>
      </c>
      <c r="B429" t="s">
        <v>123</v>
      </c>
      <c r="C429" t="s">
        <v>561</v>
      </c>
      <c r="D429" t="s">
        <v>1984</v>
      </c>
      <c r="E429" s="102">
        <v>425</v>
      </c>
      <c r="F429" s="102"/>
      <c r="G429" t="s">
        <v>2322</v>
      </c>
      <c r="H429" s="102" t="s">
        <v>29</v>
      </c>
      <c r="I429" s="102" t="s">
        <v>2284</v>
      </c>
      <c r="J429" s="102" t="s">
        <v>2283</v>
      </c>
      <c r="L429" s="102">
        <v>22035</v>
      </c>
      <c r="M429" t="s">
        <v>245</v>
      </c>
      <c r="N429" t="s">
        <v>3873</v>
      </c>
      <c r="O429" t="s">
        <v>3873</v>
      </c>
      <c r="P429" s="102">
        <v>202</v>
      </c>
      <c r="Q429" s="102"/>
      <c r="R429" t="s">
        <v>2380</v>
      </c>
      <c r="S429" s="102" t="s">
        <v>29</v>
      </c>
      <c r="T429" s="102" t="s">
        <v>2280</v>
      </c>
      <c r="U429" s="102" t="s">
        <v>3334</v>
      </c>
    </row>
    <row r="430" spans="1:21" x14ac:dyDescent="0.2">
      <c r="A430" s="102">
        <v>638</v>
      </c>
      <c r="B430" t="s">
        <v>342</v>
      </c>
      <c r="C430" t="s">
        <v>77</v>
      </c>
      <c r="D430" t="s">
        <v>3874</v>
      </c>
      <c r="E430" s="102">
        <v>10149</v>
      </c>
      <c r="F430" s="102"/>
      <c r="G430" t="s">
        <v>2643</v>
      </c>
      <c r="H430" s="102" t="s">
        <v>29</v>
      </c>
      <c r="I430" s="102" t="s">
        <v>2284</v>
      </c>
      <c r="J430" s="102" t="s">
        <v>2283</v>
      </c>
      <c r="L430" s="102">
        <v>31719</v>
      </c>
      <c r="M430" t="s">
        <v>926</v>
      </c>
      <c r="N430" t="s">
        <v>665</v>
      </c>
      <c r="O430" t="s">
        <v>704</v>
      </c>
      <c r="P430" s="102">
        <v>10074</v>
      </c>
      <c r="Q430" s="102"/>
      <c r="R430" t="s">
        <v>1667</v>
      </c>
      <c r="S430" s="102" t="s">
        <v>29</v>
      </c>
      <c r="T430" s="102" t="s">
        <v>2280</v>
      </c>
      <c r="U430" s="102" t="s">
        <v>3334</v>
      </c>
    </row>
    <row r="431" spans="1:21" x14ac:dyDescent="0.2">
      <c r="A431" s="102">
        <v>24941</v>
      </c>
      <c r="B431" t="s">
        <v>863</v>
      </c>
      <c r="C431" t="s">
        <v>2810</v>
      </c>
      <c r="D431" t="s">
        <v>2811</v>
      </c>
      <c r="E431" s="102">
        <v>10251</v>
      </c>
      <c r="F431" s="102"/>
      <c r="G431" t="s">
        <v>2812</v>
      </c>
      <c r="H431" s="102" t="s">
        <v>29</v>
      </c>
      <c r="I431" s="102" t="s">
        <v>2284</v>
      </c>
      <c r="J431" s="102" t="s">
        <v>2283</v>
      </c>
      <c r="L431" s="102">
        <v>22328</v>
      </c>
      <c r="M431" t="s">
        <v>199</v>
      </c>
      <c r="N431" t="s">
        <v>665</v>
      </c>
      <c r="O431" t="s">
        <v>3875</v>
      </c>
      <c r="P431" s="102">
        <v>10355</v>
      </c>
      <c r="Q431" s="102"/>
      <c r="R431" t="s">
        <v>3876</v>
      </c>
      <c r="S431" s="102" t="s">
        <v>29</v>
      </c>
      <c r="T431" s="102" t="s">
        <v>2280</v>
      </c>
      <c r="U431" s="102" t="s">
        <v>3334</v>
      </c>
    </row>
    <row r="432" spans="1:21" x14ac:dyDescent="0.2">
      <c r="A432" s="102">
        <v>17545</v>
      </c>
      <c r="B432" t="s">
        <v>166</v>
      </c>
      <c r="C432" t="s">
        <v>1041</v>
      </c>
      <c r="D432" t="s">
        <v>194</v>
      </c>
      <c r="E432" s="102">
        <v>10149</v>
      </c>
      <c r="F432" s="102"/>
      <c r="G432" t="s">
        <v>2643</v>
      </c>
      <c r="H432" s="102" t="s">
        <v>29</v>
      </c>
      <c r="I432" s="102" t="s">
        <v>2284</v>
      </c>
      <c r="J432" s="102" t="s">
        <v>2283</v>
      </c>
      <c r="L432" s="102">
        <v>6819</v>
      </c>
      <c r="M432" t="s">
        <v>88</v>
      </c>
      <c r="N432" t="s">
        <v>3842</v>
      </c>
      <c r="O432" t="s">
        <v>927</v>
      </c>
      <c r="P432" s="102">
        <v>641</v>
      </c>
      <c r="Q432" s="102"/>
      <c r="R432" t="s">
        <v>2712</v>
      </c>
      <c r="S432" s="102" t="s">
        <v>29</v>
      </c>
      <c r="T432" s="102" t="s">
        <v>2280</v>
      </c>
      <c r="U432" s="102" t="s">
        <v>3334</v>
      </c>
    </row>
    <row r="433" spans="1:21" x14ac:dyDescent="0.2">
      <c r="A433" s="102">
        <v>536</v>
      </c>
      <c r="B433" t="s">
        <v>37</v>
      </c>
      <c r="C433" t="s">
        <v>289</v>
      </c>
      <c r="D433" t="s">
        <v>138</v>
      </c>
      <c r="E433" s="102">
        <v>10064</v>
      </c>
      <c r="F433" s="102"/>
      <c r="G433" t="s">
        <v>2426</v>
      </c>
      <c r="H433" s="102" t="s">
        <v>29</v>
      </c>
      <c r="I433" s="102" t="s">
        <v>2284</v>
      </c>
      <c r="J433" s="102" t="s">
        <v>2283</v>
      </c>
      <c r="L433" s="102">
        <v>30704</v>
      </c>
      <c r="M433" t="s">
        <v>199</v>
      </c>
      <c r="N433" t="s">
        <v>3877</v>
      </c>
      <c r="O433" t="s">
        <v>3350</v>
      </c>
      <c r="P433" s="102">
        <v>10104</v>
      </c>
      <c r="Q433" s="102"/>
      <c r="R433" t="s">
        <v>2346</v>
      </c>
      <c r="S433" s="102" t="s">
        <v>29</v>
      </c>
      <c r="T433" s="102" t="s">
        <v>2280</v>
      </c>
      <c r="U433" s="102" t="s">
        <v>3334</v>
      </c>
    </row>
    <row r="434" spans="1:21" x14ac:dyDescent="0.2">
      <c r="A434" s="102">
        <v>578</v>
      </c>
      <c r="B434" t="s">
        <v>324</v>
      </c>
      <c r="C434" t="s">
        <v>325</v>
      </c>
      <c r="D434" t="s">
        <v>326</v>
      </c>
      <c r="E434" s="102">
        <v>253</v>
      </c>
      <c r="F434" s="102"/>
      <c r="G434" t="s">
        <v>2759</v>
      </c>
      <c r="H434" s="102" t="s">
        <v>29</v>
      </c>
      <c r="I434" s="102" t="s">
        <v>2284</v>
      </c>
      <c r="J434" s="102" t="s">
        <v>2283</v>
      </c>
      <c r="L434" s="102">
        <v>32265</v>
      </c>
      <c r="M434" t="s">
        <v>321</v>
      </c>
      <c r="N434" t="s">
        <v>3878</v>
      </c>
      <c r="O434" t="s">
        <v>410</v>
      </c>
      <c r="P434" s="102">
        <v>10104</v>
      </c>
      <c r="Q434" s="102"/>
      <c r="R434" t="s">
        <v>2346</v>
      </c>
      <c r="S434" s="102" t="s">
        <v>29</v>
      </c>
      <c r="T434" s="102" t="s">
        <v>2280</v>
      </c>
      <c r="U434" s="102" t="s">
        <v>3334</v>
      </c>
    </row>
    <row r="435" spans="1:21" x14ac:dyDescent="0.2">
      <c r="A435" s="102">
        <v>559</v>
      </c>
      <c r="B435" t="s">
        <v>62</v>
      </c>
      <c r="C435" t="s">
        <v>318</v>
      </c>
      <c r="D435" t="s">
        <v>2052</v>
      </c>
      <c r="E435" s="102">
        <v>598</v>
      </c>
      <c r="F435" s="102"/>
      <c r="G435" t="s">
        <v>1497</v>
      </c>
      <c r="H435" s="102" t="s">
        <v>29</v>
      </c>
      <c r="I435" s="102" t="s">
        <v>2284</v>
      </c>
      <c r="J435" s="102" t="s">
        <v>2283</v>
      </c>
      <c r="L435" s="102">
        <v>31714</v>
      </c>
      <c r="M435" t="s">
        <v>283</v>
      </c>
      <c r="N435" t="s">
        <v>3879</v>
      </c>
      <c r="O435" t="s">
        <v>3880</v>
      </c>
      <c r="P435" s="102">
        <v>10411</v>
      </c>
      <c r="Q435" s="102"/>
      <c r="R435" t="s">
        <v>2640</v>
      </c>
      <c r="S435" s="102" t="s">
        <v>29</v>
      </c>
      <c r="T435" s="102" t="s">
        <v>2280</v>
      </c>
      <c r="U435" s="102" t="s">
        <v>3334</v>
      </c>
    </row>
    <row r="436" spans="1:21" x14ac:dyDescent="0.2">
      <c r="A436" s="102">
        <v>6579</v>
      </c>
      <c r="B436" t="s">
        <v>647</v>
      </c>
      <c r="C436" t="s">
        <v>1250</v>
      </c>
      <c r="D436" t="s">
        <v>677</v>
      </c>
      <c r="E436" s="102">
        <v>494</v>
      </c>
      <c r="F436" s="102"/>
      <c r="G436" t="s">
        <v>2448</v>
      </c>
      <c r="H436" s="102" t="s">
        <v>29</v>
      </c>
      <c r="I436" s="102" t="s">
        <v>2284</v>
      </c>
      <c r="J436" s="102" t="s">
        <v>2283</v>
      </c>
      <c r="L436" s="102">
        <v>26406</v>
      </c>
      <c r="M436" t="s">
        <v>241</v>
      </c>
      <c r="N436" t="s">
        <v>3881</v>
      </c>
      <c r="O436" t="s">
        <v>36</v>
      </c>
      <c r="P436" s="102">
        <v>202</v>
      </c>
      <c r="Q436" s="102"/>
      <c r="R436" t="s">
        <v>2380</v>
      </c>
      <c r="S436" s="102" t="s">
        <v>29</v>
      </c>
      <c r="T436" s="102" t="s">
        <v>2280</v>
      </c>
      <c r="U436" s="102" t="s">
        <v>3334</v>
      </c>
    </row>
    <row r="437" spans="1:21" x14ac:dyDescent="0.2">
      <c r="A437" s="102">
        <v>31777</v>
      </c>
      <c r="B437" t="s">
        <v>666</v>
      </c>
      <c r="C437" t="s">
        <v>749</v>
      </c>
      <c r="D437" t="s">
        <v>56</v>
      </c>
      <c r="E437" s="102">
        <v>556</v>
      </c>
      <c r="F437" s="102"/>
      <c r="G437" t="s">
        <v>3536</v>
      </c>
      <c r="H437" s="102" t="s">
        <v>29</v>
      </c>
      <c r="I437" s="102" t="s">
        <v>2284</v>
      </c>
      <c r="J437" s="102" t="s">
        <v>2283</v>
      </c>
      <c r="L437" s="102">
        <v>32018</v>
      </c>
      <c r="M437" t="s">
        <v>483</v>
      </c>
      <c r="N437" t="s">
        <v>3882</v>
      </c>
      <c r="O437" t="s">
        <v>57</v>
      </c>
      <c r="P437" s="102">
        <v>10104</v>
      </c>
      <c r="Q437" s="102"/>
      <c r="R437" t="s">
        <v>2346</v>
      </c>
      <c r="S437" s="102" t="s">
        <v>29</v>
      </c>
      <c r="T437" s="102" t="s">
        <v>2280</v>
      </c>
      <c r="U437" s="102" t="s">
        <v>3334</v>
      </c>
    </row>
    <row r="438" spans="1:21" x14ac:dyDescent="0.2">
      <c r="A438" s="102">
        <v>422</v>
      </c>
      <c r="B438" t="s">
        <v>136</v>
      </c>
      <c r="C438" t="s">
        <v>549</v>
      </c>
      <c r="D438" t="s">
        <v>956</v>
      </c>
      <c r="E438" s="102">
        <v>10149</v>
      </c>
      <c r="F438" s="102"/>
      <c r="G438" t="s">
        <v>2643</v>
      </c>
      <c r="H438" s="102" t="s">
        <v>29</v>
      </c>
      <c r="I438" s="102" t="s">
        <v>2284</v>
      </c>
      <c r="J438" s="102" t="s">
        <v>2283</v>
      </c>
      <c r="L438" s="102">
        <v>10008</v>
      </c>
      <c r="M438" t="s">
        <v>88</v>
      </c>
      <c r="N438" t="s">
        <v>224</v>
      </c>
      <c r="O438" t="s">
        <v>35</v>
      </c>
      <c r="P438" s="102">
        <v>721</v>
      </c>
      <c r="Q438" s="102"/>
      <c r="R438" t="s">
        <v>3883</v>
      </c>
      <c r="S438" s="102" t="s">
        <v>29</v>
      </c>
      <c r="T438" s="102" t="s">
        <v>2280</v>
      </c>
      <c r="U438" s="102" t="s">
        <v>3334</v>
      </c>
    </row>
    <row r="439" spans="1:21" x14ac:dyDescent="0.2">
      <c r="A439" s="102">
        <v>590</v>
      </c>
      <c r="B439" t="s">
        <v>251</v>
      </c>
      <c r="C439" t="s">
        <v>35</v>
      </c>
      <c r="D439" t="s">
        <v>329</v>
      </c>
      <c r="E439" s="102">
        <v>252</v>
      </c>
      <c r="F439" s="102"/>
      <c r="G439" t="s">
        <v>2503</v>
      </c>
      <c r="H439" s="102" t="s">
        <v>29</v>
      </c>
      <c r="I439" s="102" t="s">
        <v>2284</v>
      </c>
      <c r="J439" s="102" t="s">
        <v>2283</v>
      </c>
      <c r="L439" s="102">
        <v>1702</v>
      </c>
      <c r="M439" t="s">
        <v>37</v>
      </c>
      <c r="N439" t="s">
        <v>138</v>
      </c>
      <c r="O439" t="s">
        <v>3884</v>
      </c>
      <c r="P439" s="102">
        <v>202</v>
      </c>
      <c r="Q439" s="102"/>
      <c r="R439" t="s">
        <v>2380</v>
      </c>
      <c r="S439" s="102" t="s">
        <v>29</v>
      </c>
      <c r="T439" s="102" t="s">
        <v>2280</v>
      </c>
      <c r="U439" s="102" t="s">
        <v>3334</v>
      </c>
    </row>
    <row r="440" spans="1:21" x14ac:dyDescent="0.2">
      <c r="A440" s="102">
        <v>4686</v>
      </c>
      <c r="B440" t="s">
        <v>148</v>
      </c>
      <c r="C440" t="s">
        <v>169</v>
      </c>
      <c r="D440" t="s">
        <v>284</v>
      </c>
      <c r="E440" s="102">
        <v>253</v>
      </c>
      <c r="F440" s="102"/>
      <c r="G440" t="s">
        <v>2759</v>
      </c>
      <c r="H440" s="102" t="s">
        <v>29</v>
      </c>
      <c r="I440" s="102" t="s">
        <v>2284</v>
      </c>
      <c r="J440" s="102" t="s">
        <v>2283</v>
      </c>
      <c r="L440" s="102">
        <v>20566</v>
      </c>
      <c r="M440" t="s">
        <v>136</v>
      </c>
      <c r="N440" t="s">
        <v>3885</v>
      </c>
      <c r="O440" t="s">
        <v>35</v>
      </c>
      <c r="P440" s="102">
        <v>10233</v>
      </c>
      <c r="Q440" s="102"/>
      <c r="R440" t="s">
        <v>3869</v>
      </c>
      <c r="S440" s="102" t="s">
        <v>29</v>
      </c>
      <c r="T440" s="102" t="s">
        <v>2280</v>
      </c>
      <c r="U440" s="102" t="s">
        <v>3334</v>
      </c>
    </row>
    <row r="441" spans="1:21" x14ac:dyDescent="0.2">
      <c r="A441" s="102">
        <v>362</v>
      </c>
      <c r="B441" t="s">
        <v>30</v>
      </c>
      <c r="C441" t="s">
        <v>254</v>
      </c>
      <c r="D441" t="s">
        <v>271</v>
      </c>
      <c r="E441" s="102">
        <v>268</v>
      </c>
      <c r="F441" s="102"/>
      <c r="G441" t="s">
        <v>2721</v>
      </c>
      <c r="H441" s="102" t="s">
        <v>29</v>
      </c>
      <c r="I441" s="102" t="s">
        <v>2284</v>
      </c>
      <c r="J441" s="102" t="s">
        <v>2283</v>
      </c>
      <c r="L441" s="102">
        <v>6681</v>
      </c>
      <c r="M441" t="s">
        <v>594</v>
      </c>
      <c r="N441" t="s">
        <v>571</v>
      </c>
      <c r="O441" t="s">
        <v>57</v>
      </c>
      <c r="P441" s="102">
        <v>567</v>
      </c>
      <c r="Q441" s="102"/>
      <c r="R441" t="s">
        <v>2495</v>
      </c>
      <c r="S441" s="102" t="s">
        <v>29</v>
      </c>
      <c r="T441" s="102" t="s">
        <v>2280</v>
      </c>
      <c r="U441" s="102" t="s">
        <v>3334</v>
      </c>
    </row>
    <row r="442" spans="1:21" x14ac:dyDescent="0.2">
      <c r="A442" s="102">
        <v>625</v>
      </c>
      <c r="B442" t="s">
        <v>339</v>
      </c>
      <c r="C442" t="s">
        <v>124</v>
      </c>
      <c r="D442" t="s">
        <v>128</v>
      </c>
      <c r="E442" s="102">
        <v>425</v>
      </c>
      <c r="F442" s="102"/>
      <c r="G442" t="s">
        <v>2322</v>
      </c>
      <c r="H442" s="102" t="s">
        <v>29</v>
      </c>
      <c r="I442" s="102" t="s">
        <v>2284</v>
      </c>
      <c r="J442" s="102" t="s">
        <v>2283</v>
      </c>
      <c r="L442" s="102">
        <v>24194</v>
      </c>
      <c r="M442" t="s">
        <v>256</v>
      </c>
      <c r="N442" t="s">
        <v>3886</v>
      </c>
      <c r="O442" t="s">
        <v>3887</v>
      </c>
      <c r="P442" s="102">
        <v>10233</v>
      </c>
      <c r="Q442" s="102"/>
      <c r="R442" t="s">
        <v>3869</v>
      </c>
      <c r="S442" s="102" t="s">
        <v>29</v>
      </c>
      <c r="T442" s="102" t="s">
        <v>2280</v>
      </c>
      <c r="U442" s="102" t="s">
        <v>3334</v>
      </c>
    </row>
    <row r="443" spans="1:21" x14ac:dyDescent="0.2">
      <c r="A443" s="102">
        <v>436</v>
      </c>
      <c r="B443" t="s">
        <v>121</v>
      </c>
      <c r="C443" t="s">
        <v>43</v>
      </c>
      <c r="D443" t="s">
        <v>44</v>
      </c>
      <c r="E443" s="102">
        <v>425</v>
      </c>
      <c r="F443" s="102"/>
      <c r="G443" t="s">
        <v>2322</v>
      </c>
      <c r="H443" s="102" t="s">
        <v>29</v>
      </c>
      <c r="I443" s="102" t="s">
        <v>2284</v>
      </c>
      <c r="J443" s="102" t="s">
        <v>2283</v>
      </c>
      <c r="L443" s="102">
        <v>1825</v>
      </c>
      <c r="M443" t="s">
        <v>3751</v>
      </c>
      <c r="N443" t="s">
        <v>3888</v>
      </c>
      <c r="O443" t="s">
        <v>202</v>
      </c>
      <c r="P443" s="102">
        <v>116</v>
      </c>
      <c r="Q443" s="102"/>
      <c r="R443" t="s">
        <v>2493</v>
      </c>
      <c r="S443" s="102" t="s">
        <v>29</v>
      </c>
      <c r="T443" s="102" t="s">
        <v>2280</v>
      </c>
      <c r="U443" s="102" t="s">
        <v>3334</v>
      </c>
    </row>
    <row r="444" spans="1:21" x14ac:dyDescent="0.2">
      <c r="A444" s="102">
        <v>589</v>
      </c>
      <c r="B444" t="s">
        <v>327</v>
      </c>
      <c r="C444" t="s">
        <v>69</v>
      </c>
      <c r="D444" t="s">
        <v>328</v>
      </c>
      <c r="E444" s="102">
        <v>10149</v>
      </c>
      <c r="F444" s="102"/>
      <c r="G444" t="s">
        <v>2643</v>
      </c>
      <c r="H444" s="102" t="s">
        <v>29</v>
      </c>
      <c r="I444" s="102" t="s">
        <v>2284</v>
      </c>
      <c r="J444" s="102" t="s">
        <v>2283</v>
      </c>
      <c r="L444" s="102">
        <v>31818</v>
      </c>
      <c r="M444" t="s">
        <v>279</v>
      </c>
      <c r="N444" t="s">
        <v>3889</v>
      </c>
      <c r="O444" t="s">
        <v>123</v>
      </c>
      <c r="P444" s="102">
        <v>341</v>
      </c>
      <c r="Q444" s="102"/>
      <c r="R444" t="s">
        <v>3890</v>
      </c>
      <c r="S444" s="102" t="s">
        <v>29</v>
      </c>
      <c r="T444" s="102" t="s">
        <v>2280</v>
      </c>
      <c r="U444" s="102" t="s">
        <v>3334</v>
      </c>
    </row>
    <row r="445" spans="1:21" x14ac:dyDescent="0.2">
      <c r="A445" s="102">
        <v>624</v>
      </c>
      <c r="B445" t="s">
        <v>58</v>
      </c>
      <c r="C445" t="s">
        <v>340</v>
      </c>
      <c r="D445" t="s">
        <v>1841</v>
      </c>
      <c r="E445" s="102">
        <v>269</v>
      </c>
      <c r="F445" s="102"/>
      <c r="G445" t="s">
        <v>2765</v>
      </c>
      <c r="H445" s="102" t="s">
        <v>29</v>
      </c>
      <c r="I445" s="102" t="s">
        <v>2284</v>
      </c>
      <c r="J445" s="102" t="s">
        <v>2283</v>
      </c>
      <c r="L445" s="102">
        <v>32137</v>
      </c>
      <c r="M445" t="s">
        <v>62</v>
      </c>
      <c r="N445" t="s">
        <v>173</v>
      </c>
      <c r="O445" t="s">
        <v>279</v>
      </c>
      <c r="P445" s="102">
        <v>10104</v>
      </c>
      <c r="Q445" s="102"/>
      <c r="R445" t="s">
        <v>2346</v>
      </c>
      <c r="S445" s="102" t="s">
        <v>29</v>
      </c>
      <c r="T445" s="102" t="s">
        <v>2280</v>
      </c>
      <c r="U445" s="102" t="s">
        <v>3334</v>
      </c>
    </row>
    <row r="446" spans="1:21" x14ac:dyDescent="0.2">
      <c r="A446" s="102">
        <v>478</v>
      </c>
      <c r="B446" t="s">
        <v>301</v>
      </c>
      <c r="C446" t="s">
        <v>3493</v>
      </c>
      <c r="D446" t="s">
        <v>215</v>
      </c>
      <c r="E446" s="102">
        <v>253</v>
      </c>
      <c r="F446" s="102"/>
      <c r="G446" t="s">
        <v>2759</v>
      </c>
      <c r="H446" s="102" t="s">
        <v>29</v>
      </c>
      <c r="I446" s="102" t="s">
        <v>2284</v>
      </c>
      <c r="J446" s="102" t="s">
        <v>2283</v>
      </c>
      <c r="L446" s="102">
        <v>1841</v>
      </c>
      <c r="M446" t="s">
        <v>172</v>
      </c>
      <c r="N446" t="s">
        <v>527</v>
      </c>
      <c r="O446" t="s">
        <v>1124</v>
      </c>
      <c r="P446" s="102">
        <v>10415</v>
      </c>
      <c r="Q446" s="102"/>
      <c r="R446" t="s">
        <v>2541</v>
      </c>
      <c r="S446" s="102" t="s">
        <v>29</v>
      </c>
      <c r="T446" s="102" t="s">
        <v>2280</v>
      </c>
      <c r="U446" s="102" t="s">
        <v>3334</v>
      </c>
    </row>
    <row r="447" spans="1:21" x14ac:dyDescent="0.2">
      <c r="A447" s="102">
        <v>524</v>
      </c>
      <c r="B447" t="s">
        <v>51</v>
      </c>
      <c r="C447" t="s">
        <v>79</v>
      </c>
      <c r="D447" t="s">
        <v>82</v>
      </c>
      <c r="E447" s="102">
        <v>291</v>
      </c>
      <c r="F447" s="102"/>
      <c r="G447" t="s">
        <v>2580</v>
      </c>
      <c r="H447" s="102" t="s">
        <v>29</v>
      </c>
      <c r="I447" s="102" t="s">
        <v>2284</v>
      </c>
      <c r="J447" s="102" t="s">
        <v>2283</v>
      </c>
      <c r="L447" s="102">
        <v>19715</v>
      </c>
      <c r="M447" t="s">
        <v>88</v>
      </c>
      <c r="N447" t="s">
        <v>527</v>
      </c>
      <c r="O447" t="s">
        <v>279</v>
      </c>
      <c r="P447" s="102">
        <v>442</v>
      </c>
      <c r="Q447" s="102"/>
      <c r="R447" t="s">
        <v>2355</v>
      </c>
      <c r="S447" s="102" t="s">
        <v>29</v>
      </c>
      <c r="T447" s="102" t="s">
        <v>2280</v>
      </c>
      <c r="U447" s="102" t="s">
        <v>3334</v>
      </c>
    </row>
    <row r="448" spans="1:21" x14ac:dyDescent="0.2">
      <c r="A448" s="102">
        <v>421</v>
      </c>
      <c r="B448" t="s">
        <v>192</v>
      </c>
      <c r="C448" t="s">
        <v>286</v>
      </c>
      <c r="D448" t="s">
        <v>152</v>
      </c>
      <c r="E448" s="102">
        <v>252</v>
      </c>
      <c r="F448" s="102"/>
      <c r="G448" t="s">
        <v>2503</v>
      </c>
      <c r="H448" s="102" t="s">
        <v>29</v>
      </c>
      <c r="I448" s="102" t="s">
        <v>2284</v>
      </c>
      <c r="J448" s="102" t="s">
        <v>2283</v>
      </c>
      <c r="L448" s="102">
        <v>31855</v>
      </c>
      <c r="M448" t="s">
        <v>285</v>
      </c>
      <c r="N448" t="s">
        <v>527</v>
      </c>
      <c r="O448" t="s">
        <v>43</v>
      </c>
      <c r="P448" s="102">
        <v>233</v>
      </c>
      <c r="Q448" s="102"/>
      <c r="R448" t="s">
        <v>2446</v>
      </c>
      <c r="S448" s="102" t="s">
        <v>29</v>
      </c>
      <c r="T448" s="102" t="s">
        <v>2280</v>
      </c>
      <c r="U448" s="102" t="s">
        <v>3334</v>
      </c>
    </row>
    <row r="449" spans="1:21" x14ac:dyDescent="0.2">
      <c r="A449" s="102">
        <v>388</v>
      </c>
      <c r="B449" t="s">
        <v>123</v>
      </c>
      <c r="C449" t="s">
        <v>2066</v>
      </c>
      <c r="D449" t="s">
        <v>279</v>
      </c>
      <c r="E449" s="102">
        <v>335</v>
      </c>
      <c r="F449" s="102"/>
      <c r="G449" t="s">
        <v>2475</v>
      </c>
      <c r="H449" s="102" t="s">
        <v>29</v>
      </c>
      <c r="I449" s="102" t="s">
        <v>2284</v>
      </c>
      <c r="J449" s="102" t="s">
        <v>2283</v>
      </c>
      <c r="L449" s="102">
        <v>26520</v>
      </c>
      <c r="M449" t="s">
        <v>136</v>
      </c>
      <c r="N449" t="s">
        <v>527</v>
      </c>
      <c r="O449" t="s">
        <v>215</v>
      </c>
      <c r="P449" s="102">
        <v>10104</v>
      </c>
      <c r="Q449" s="102"/>
      <c r="R449" t="s">
        <v>2346</v>
      </c>
      <c r="S449" s="102" t="s">
        <v>29</v>
      </c>
      <c r="T449" s="102" t="s">
        <v>2280</v>
      </c>
      <c r="U449" s="102" t="s">
        <v>3334</v>
      </c>
    </row>
    <row r="450" spans="1:21" x14ac:dyDescent="0.2">
      <c r="A450" s="102">
        <v>361</v>
      </c>
      <c r="B450" t="s">
        <v>32</v>
      </c>
      <c r="C450" t="s">
        <v>270</v>
      </c>
      <c r="D450" t="s">
        <v>269</v>
      </c>
      <c r="E450" s="102">
        <v>252</v>
      </c>
      <c r="F450" s="102"/>
      <c r="G450" t="s">
        <v>2503</v>
      </c>
      <c r="H450" s="102" t="s">
        <v>29</v>
      </c>
      <c r="I450" s="102" t="s">
        <v>2284</v>
      </c>
      <c r="J450" s="102" t="s">
        <v>2283</v>
      </c>
      <c r="L450" s="102">
        <v>32732</v>
      </c>
      <c r="M450" t="s">
        <v>244</v>
      </c>
      <c r="N450" t="s">
        <v>527</v>
      </c>
      <c r="O450" t="s">
        <v>419</v>
      </c>
      <c r="P450" s="102">
        <v>461</v>
      </c>
      <c r="Q450" s="102"/>
      <c r="R450" t="s">
        <v>2451</v>
      </c>
      <c r="S450" s="102" t="s">
        <v>29</v>
      </c>
      <c r="T450" s="102" t="s">
        <v>2280</v>
      </c>
      <c r="U450" s="102" t="s">
        <v>3334</v>
      </c>
    </row>
    <row r="451" spans="1:21" x14ac:dyDescent="0.2">
      <c r="A451" s="102">
        <v>15258</v>
      </c>
      <c r="B451" t="s">
        <v>87</v>
      </c>
      <c r="C451" t="s">
        <v>3681</v>
      </c>
      <c r="D451" t="s">
        <v>560</v>
      </c>
      <c r="E451" s="102">
        <v>710</v>
      </c>
      <c r="F451" s="102"/>
      <c r="G451" t="s">
        <v>2756</v>
      </c>
      <c r="H451" s="102" t="s">
        <v>29</v>
      </c>
      <c r="I451" s="102" t="s">
        <v>2284</v>
      </c>
      <c r="J451" s="102" t="s">
        <v>2283</v>
      </c>
      <c r="L451" s="102">
        <v>31250</v>
      </c>
      <c r="M451" t="s">
        <v>3891</v>
      </c>
      <c r="N451" t="s">
        <v>3892</v>
      </c>
      <c r="P451" s="102">
        <v>682</v>
      </c>
      <c r="Q451" s="102"/>
      <c r="R451" t="s">
        <v>2385</v>
      </c>
      <c r="S451" s="102" t="s">
        <v>29</v>
      </c>
      <c r="T451" s="102" t="s">
        <v>2280</v>
      </c>
      <c r="U451" s="102" t="s">
        <v>3334</v>
      </c>
    </row>
    <row r="452" spans="1:21" x14ac:dyDescent="0.2">
      <c r="A452" s="102">
        <v>440</v>
      </c>
      <c r="B452" t="s">
        <v>155</v>
      </c>
      <c r="C452" t="s">
        <v>296</v>
      </c>
      <c r="D452" t="s">
        <v>297</v>
      </c>
      <c r="E452" s="102">
        <v>269</v>
      </c>
      <c r="F452" s="102"/>
      <c r="G452" t="s">
        <v>2765</v>
      </c>
      <c r="H452" s="102" t="s">
        <v>29</v>
      </c>
      <c r="I452" s="102" t="s">
        <v>2284</v>
      </c>
      <c r="J452" s="102" t="s">
        <v>2283</v>
      </c>
      <c r="L452" s="102">
        <v>31956</v>
      </c>
      <c r="M452" t="s">
        <v>177</v>
      </c>
      <c r="N452" t="s">
        <v>3893</v>
      </c>
      <c r="O452" t="s">
        <v>3894</v>
      </c>
      <c r="P452" s="102">
        <v>310</v>
      </c>
      <c r="Q452" s="102"/>
      <c r="R452" t="s">
        <v>2391</v>
      </c>
      <c r="S452" s="102" t="s">
        <v>29</v>
      </c>
      <c r="T452" s="102" t="s">
        <v>2280</v>
      </c>
      <c r="U452" s="102" t="s">
        <v>3334</v>
      </c>
    </row>
    <row r="453" spans="1:21" x14ac:dyDescent="0.2">
      <c r="A453" s="102">
        <v>31633</v>
      </c>
      <c r="B453" t="s">
        <v>158</v>
      </c>
      <c r="C453" t="s">
        <v>35</v>
      </c>
      <c r="D453" t="s">
        <v>303</v>
      </c>
      <c r="E453" s="102">
        <v>10192</v>
      </c>
      <c r="F453" s="102"/>
      <c r="G453" t="s">
        <v>3431</v>
      </c>
      <c r="H453" s="102" t="s">
        <v>29</v>
      </c>
      <c r="I453" s="102" t="s">
        <v>2284</v>
      </c>
      <c r="J453" s="102" t="s">
        <v>2283</v>
      </c>
      <c r="L453" s="102">
        <v>22716</v>
      </c>
      <c r="M453" t="s">
        <v>340</v>
      </c>
      <c r="N453" t="s">
        <v>346</v>
      </c>
      <c r="O453" t="s">
        <v>712</v>
      </c>
      <c r="P453" s="102">
        <v>77</v>
      </c>
      <c r="Q453" s="102"/>
      <c r="R453" t="s">
        <v>2509</v>
      </c>
      <c r="S453" s="102" t="s">
        <v>29</v>
      </c>
      <c r="T453" s="102" t="s">
        <v>2280</v>
      </c>
      <c r="U453" s="102" t="s">
        <v>3334</v>
      </c>
    </row>
    <row r="454" spans="1:21" x14ac:dyDescent="0.2">
      <c r="A454" s="102">
        <v>29705</v>
      </c>
      <c r="B454" t="s">
        <v>808</v>
      </c>
      <c r="C454" t="s">
        <v>2192</v>
      </c>
      <c r="E454" s="102">
        <v>10005</v>
      </c>
      <c r="F454" s="102"/>
      <c r="G454" t="s">
        <v>2420</v>
      </c>
      <c r="H454" s="102" t="s">
        <v>29</v>
      </c>
      <c r="I454" s="102" t="s">
        <v>2284</v>
      </c>
      <c r="J454" s="102" t="s">
        <v>2283</v>
      </c>
      <c r="L454" s="102">
        <v>22538</v>
      </c>
      <c r="M454" t="s">
        <v>434</v>
      </c>
      <c r="N454" t="s">
        <v>3895</v>
      </c>
      <c r="O454" t="s">
        <v>43</v>
      </c>
      <c r="P454" s="102">
        <v>10071</v>
      </c>
      <c r="Q454" s="102"/>
      <c r="R454" t="s">
        <v>2624</v>
      </c>
      <c r="S454" s="102" t="s">
        <v>29</v>
      </c>
      <c r="T454" s="102" t="s">
        <v>2280</v>
      </c>
      <c r="U454" s="102" t="s">
        <v>3334</v>
      </c>
    </row>
    <row r="455" spans="1:21" x14ac:dyDescent="0.2">
      <c r="A455" s="102">
        <v>5846</v>
      </c>
      <c r="B455" t="s">
        <v>1238</v>
      </c>
      <c r="C455" t="s">
        <v>412</v>
      </c>
      <c r="D455" t="s">
        <v>412</v>
      </c>
      <c r="E455" s="102">
        <v>546</v>
      </c>
      <c r="F455" s="102"/>
      <c r="G455" t="s">
        <v>2308</v>
      </c>
      <c r="H455" s="102" t="s">
        <v>29</v>
      </c>
      <c r="I455" s="102" t="s">
        <v>2284</v>
      </c>
      <c r="J455" s="102" t="s">
        <v>2283</v>
      </c>
      <c r="L455" s="102">
        <v>31468</v>
      </c>
      <c r="M455" t="s">
        <v>3896</v>
      </c>
      <c r="N455" t="s">
        <v>3897</v>
      </c>
      <c r="P455" s="102">
        <v>10202</v>
      </c>
      <c r="Q455" s="102"/>
      <c r="R455" t="s">
        <v>1952</v>
      </c>
      <c r="S455" s="102" t="s">
        <v>29</v>
      </c>
      <c r="T455" s="102" t="s">
        <v>2280</v>
      </c>
      <c r="U455" s="102" t="s">
        <v>3334</v>
      </c>
    </row>
    <row r="456" spans="1:21" x14ac:dyDescent="0.2">
      <c r="A456" s="102">
        <v>27152</v>
      </c>
      <c r="B456" t="s">
        <v>166</v>
      </c>
      <c r="C456" t="s">
        <v>1982</v>
      </c>
      <c r="D456" t="s">
        <v>1982</v>
      </c>
      <c r="E456" s="102">
        <v>546</v>
      </c>
      <c r="F456" s="102"/>
      <c r="G456" t="s">
        <v>2308</v>
      </c>
      <c r="H456" s="102" t="s">
        <v>29</v>
      </c>
      <c r="I456" s="102" t="s">
        <v>2284</v>
      </c>
      <c r="J456" s="102" t="s">
        <v>2283</v>
      </c>
      <c r="L456" s="102">
        <v>32690</v>
      </c>
      <c r="M456" t="s">
        <v>244</v>
      </c>
      <c r="N456" t="s">
        <v>561</v>
      </c>
      <c r="O456" t="s">
        <v>3402</v>
      </c>
      <c r="P456" s="102">
        <v>10181</v>
      </c>
      <c r="Q456" s="102"/>
      <c r="R456" t="s">
        <v>2296</v>
      </c>
      <c r="S456" s="102" t="s">
        <v>29</v>
      </c>
      <c r="T456" s="102" t="s">
        <v>2280</v>
      </c>
      <c r="U456" s="102" t="s">
        <v>3334</v>
      </c>
    </row>
    <row r="457" spans="1:21" x14ac:dyDescent="0.2">
      <c r="A457" s="102">
        <v>420</v>
      </c>
      <c r="B457" t="s">
        <v>954</v>
      </c>
      <c r="C457" t="s">
        <v>955</v>
      </c>
      <c r="D457" t="s">
        <v>452</v>
      </c>
      <c r="E457" s="102">
        <v>10005</v>
      </c>
      <c r="F457" s="102"/>
      <c r="G457" t="s">
        <v>2420</v>
      </c>
      <c r="H457" s="102" t="s">
        <v>29</v>
      </c>
      <c r="I457" s="102" t="s">
        <v>2284</v>
      </c>
      <c r="J457" s="102" t="s">
        <v>2283</v>
      </c>
      <c r="L457" s="102">
        <v>32279</v>
      </c>
      <c r="M457" t="s">
        <v>473</v>
      </c>
      <c r="N457" t="s">
        <v>3898</v>
      </c>
      <c r="O457" t="s">
        <v>43</v>
      </c>
      <c r="P457" s="102">
        <v>310</v>
      </c>
      <c r="Q457" s="102"/>
      <c r="R457" t="s">
        <v>2391</v>
      </c>
      <c r="S457" s="102" t="s">
        <v>29</v>
      </c>
      <c r="T457" s="102" t="s">
        <v>2280</v>
      </c>
      <c r="U457" s="102" t="s">
        <v>3334</v>
      </c>
    </row>
    <row r="458" spans="1:21" x14ac:dyDescent="0.2">
      <c r="A458" s="102">
        <v>28665</v>
      </c>
      <c r="B458" t="s">
        <v>2012</v>
      </c>
      <c r="C458" t="s">
        <v>206</v>
      </c>
      <c r="D458" t="s">
        <v>3899</v>
      </c>
      <c r="E458" s="102">
        <v>142</v>
      </c>
      <c r="F458" s="102"/>
      <c r="G458" t="s">
        <v>2297</v>
      </c>
      <c r="H458" s="102" t="s">
        <v>29</v>
      </c>
      <c r="I458" s="102" t="s">
        <v>2284</v>
      </c>
      <c r="J458" s="102" t="s">
        <v>2283</v>
      </c>
      <c r="L458" s="102">
        <v>31396</v>
      </c>
      <c r="M458" t="s">
        <v>3900</v>
      </c>
      <c r="N458" t="s">
        <v>3901</v>
      </c>
      <c r="O458" t="s">
        <v>3902</v>
      </c>
      <c r="P458" s="102">
        <v>309</v>
      </c>
      <c r="Q458" s="102"/>
      <c r="R458" t="s">
        <v>2367</v>
      </c>
      <c r="S458" s="102" t="s">
        <v>29</v>
      </c>
      <c r="T458" s="102" t="s">
        <v>2280</v>
      </c>
      <c r="U458" s="102" t="s">
        <v>3334</v>
      </c>
    </row>
    <row r="459" spans="1:21" x14ac:dyDescent="0.2">
      <c r="A459" s="102">
        <v>4035</v>
      </c>
      <c r="B459" t="s">
        <v>362</v>
      </c>
      <c r="C459" t="s">
        <v>306</v>
      </c>
      <c r="D459" t="s">
        <v>35</v>
      </c>
      <c r="E459" s="102">
        <v>165</v>
      </c>
      <c r="F459" s="102"/>
      <c r="G459" t="s">
        <v>2592</v>
      </c>
      <c r="H459" s="102" t="s">
        <v>29</v>
      </c>
      <c r="I459" s="102" t="s">
        <v>2284</v>
      </c>
      <c r="J459" s="102" t="s">
        <v>2283</v>
      </c>
      <c r="L459" s="102">
        <v>32390</v>
      </c>
      <c r="M459" t="s">
        <v>109</v>
      </c>
      <c r="N459" t="s">
        <v>3903</v>
      </c>
      <c r="O459" t="s">
        <v>404</v>
      </c>
      <c r="P459" s="102">
        <v>393</v>
      </c>
      <c r="Q459" s="102"/>
      <c r="R459" t="s">
        <v>3904</v>
      </c>
      <c r="S459" s="102" t="s">
        <v>29</v>
      </c>
      <c r="T459" s="102" t="s">
        <v>2280</v>
      </c>
      <c r="U459" s="102" t="s">
        <v>3334</v>
      </c>
    </row>
    <row r="460" spans="1:21" x14ac:dyDescent="0.2">
      <c r="A460" s="102">
        <v>22689</v>
      </c>
      <c r="B460" t="s">
        <v>340</v>
      </c>
      <c r="C460" t="s">
        <v>36</v>
      </c>
      <c r="D460" t="s">
        <v>730</v>
      </c>
      <c r="E460" s="102">
        <v>642</v>
      </c>
      <c r="F460" s="102"/>
      <c r="G460" t="s">
        <v>1511</v>
      </c>
      <c r="H460" s="102" t="s">
        <v>29</v>
      </c>
      <c r="I460" s="102" t="s">
        <v>2284</v>
      </c>
      <c r="J460" s="102" t="s">
        <v>2283</v>
      </c>
      <c r="L460" s="102">
        <v>30211</v>
      </c>
      <c r="M460" t="s">
        <v>497</v>
      </c>
      <c r="N460" t="s">
        <v>775</v>
      </c>
      <c r="O460" t="s">
        <v>515</v>
      </c>
      <c r="P460" s="102">
        <v>147</v>
      </c>
      <c r="Q460" s="102"/>
      <c r="R460" t="s">
        <v>2360</v>
      </c>
      <c r="S460" s="102" t="s">
        <v>29</v>
      </c>
      <c r="T460" s="102" t="s">
        <v>2280</v>
      </c>
      <c r="U460" s="102" t="s">
        <v>3334</v>
      </c>
    </row>
    <row r="461" spans="1:21" x14ac:dyDescent="0.2">
      <c r="A461" s="102">
        <v>9951</v>
      </c>
      <c r="B461" t="s">
        <v>198</v>
      </c>
      <c r="C461" t="s">
        <v>581</v>
      </c>
      <c r="D461" t="s">
        <v>303</v>
      </c>
      <c r="E461" s="102">
        <v>444</v>
      </c>
      <c r="F461" s="102"/>
      <c r="G461" t="s">
        <v>2399</v>
      </c>
      <c r="H461" s="102" t="s">
        <v>29</v>
      </c>
      <c r="I461" s="102" t="s">
        <v>2284</v>
      </c>
      <c r="J461" s="102" t="s">
        <v>2283</v>
      </c>
      <c r="L461" s="102">
        <v>31254</v>
      </c>
      <c r="M461" t="s">
        <v>598</v>
      </c>
      <c r="N461" t="s">
        <v>3905</v>
      </c>
      <c r="O461" t="s">
        <v>35</v>
      </c>
      <c r="P461" s="102">
        <v>600</v>
      </c>
      <c r="Q461" s="102"/>
      <c r="R461" t="s">
        <v>2340</v>
      </c>
      <c r="S461" s="102" t="s">
        <v>29</v>
      </c>
      <c r="T461" s="102" t="s">
        <v>2280</v>
      </c>
      <c r="U461" s="102" t="s">
        <v>3334</v>
      </c>
    </row>
    <row r="462" spans="1:21" x14ac:dyDescent="0.2">
      <c r="A462" s="102">
        <v>7775</v>
      </c>
      <c r="B462" t="s">
        <v>122</v>
      </c>
      <c r="C462" t="s">
        <v>431</v>
      </c>
      <c r="D462" t="s">
        <v>654</v>
      </c>
      <c r="E462" s="102">
        <v>567</v>
      </c>
      <c r="F462" s="102"/>
      <c r="G462" t="s">
        <v>2495</v>
      </c>
      <c r="H462" s="102" t="s">
        <v>29</v>
      </c>
      <c r="I462" s="102" t="s">
        <v>2284</v>
      </c>
      <c r="J462" s="102" t="s">
        <v>2283</v>
      </c>
      <c r="L462" s="102">
        <v>29426</v>
      </c>
      <c r="M462" t="s">
        <v>163</v>
      </c>
      <c r="N462" t="s">
        <v>675</v>
      </c>
      <c r="O462" t="s">
        <v>404</v>
      </c>
      <c r="P462" s="102">
        <v>446</v>
      </c>
      <c r="Q462" s="102"/>
      <c r="R462" t="s">
        <v>2376</v>
      </c>
      <c r="S462" s="102" t="s">
        <v>29</v>
      </c>
      <c r="T462" s="102" t="s">
        <v>2280</v>
      </c>
      <c r="U462" s="102" t="s">
        <v>3334</v>
      </c>
    </row>
    <row r="463" spans="1:21" x14ac:dyDescent="0.2">
      <c r="A463" s="102">
        <v>376</v>
      </c>
      <c r="B463" t="s">
        <v>199</v>
      </c>
      <c r="C463" t="s">
        <v>36</v>
      </c>
      <c r="D463" t="s">
        <v>57</v>
      </c>
      <c r="E463" s="102">
        <v>67</v>
      </c>
      <c r="F463" s="102"/>
      <c r="G463" t="s">
        <v>3517</v>
      </c>
      <c r="H463" s="102" t="s">
        <v>29</v>
      </c>
      <c r="I463" s="102" t="s">
        <v>2284</v>
      </c>
      <c r="J463" s="102" t="s">
        <v>2283</v>
      </c>
      <c r="L463" s="102">
        <v>23066</v>
      </c>
      <c r="M463" t="s">
        <v>136</v>
      </c>
      <c r="N463" t="s">
        <v>1858</v>
      </c>
      <c r="O463" t="s">
        <v>331</v>
      </c>
      <c r="P463" s="102">
        <v>393</v>
      </c>
      <c r="Q463" s="102"/>
      <c r="R463" t="s">
        <v>3904</v>
      </c>
      <c r="S463" s="102" t="s">
        <v>29</v>
      </c>
      <c r="T463" s="102" t="s">
        <v>2280</v>
      </c>
      <c r="U463" s="102" t="s">
        <v>3334</v>
      </c>
    </row>
    <row r="464" spans="1:21" x14ac:dyDescent="0.2">
      <c r="A464" s="102">
        <v>19560</v>
      </c>
      <c r="B464" t="s">
        <v>1262</v>
      </c>
      <c r="C464" t="s">
        <v>57</v>
      </c>
      <c r="D464" t="s">
        <v>138</v>
      </c>
      <c r="E464" s="102">
        <v>10045</v>
      </c>
      <c r="F464" s="102"/>
      <c r="G464" t="s">
        <v>2537</v>
      </c>
      <c r="H464" s="102" t="s">
        <v>29</v>
      </c>
      <c r="I464" s="102" t="s">
        <v>2284</v>
      </c>
      <c r="J464" s="102" t="s">
        <v>2283</v>
      </c>
      <c r="L464" s="102">
        <v>22611</v>
      </c>
      <c r="M464" t="s">
        <v>3906</v>
      </c>
      <c r="N464" t="s">
        <v>3907</v>
      </c>
      <c r="O464" t="s">
        <v>3908</v>
      </c>
      <c r="P464" s="102">
        <v>310</v>
      </c>
      <c r="Q464" s="102"/>
      <c r="R464" t="s">
        <v>2391</v>
      </c>
      <c r="S464" s="102" t="s">
        <v>29</v>
      </c>
      <c r="T464" s="102" t="s">
        <v>2280</v>
      </c>
      <c r="U464" s="102" t="s">
        <v>3334</v>
      </c>
    </row>
    <row r="465" spans="1:21" x14ac:dyDescent="0.2">
      <c r="A465" s="102">
        <v>595</v>
      </c>
      <c r="B465" t="s">
        <v>664</v>
      </c>
      <c r="C465" t="s">
        <v>982</v>
      </c>
      <c r="D465" t="s">
        <v>776</v>
      </c>
      <c r="E465" s="102">
        <v>67</v>
      </c>
      <c r="F465" s="102"/>
      <c r="G465" t="s">
        <v>3517</v>
      </c>
      <c r="H465" s="102" t="s">
        <v>29</v>
      </c>
      <c r="I465" s="102" t="s">
        <v>2284</v>
      </c>
      <c r="J465" s="102" t="s">
        <v>2283</v>
      </c>
      <c r="L465" s="102">
        <v>32223</v>
      </c>
      <c r="M465" t="s">
        <v>3909</v>
      </c>
      <c r="N465" t="s">
        <v>3910</v>
      </c>
      <c r="P465" s="102">
        <v>10008</v>
      </c>
      <c r="Q465" s="102"/>
      <c r="R465" t="s">
        <v>2406</v>
      </c>
      <c r="S465" s="102" t="s">
        <v>29</v>
      </c>
      <c r="T465" s="102" t="s">
        <v>2280</v>
      </c>
      <c r="U465" s="102" t="s">
        <v>3334</v>
      </c>
    </row>
    <row r="466" spans="1:21" x14ac:dyDescent="0.2">
      <c r="A466" s="102">
        <v>6007</v>
      </c>
      <c r="B466" t="s">
        <v>1005</v>
      </c>
      <c r="C466" t="s">
        <v>1174</v>
      </c>
      <c r="D466" t="s">
        <v>2693</v>
      </c>
      <c r="E466" s="102">
        <v>10415</v>
      </c>
      <c r="F466" s="102"/>
      <c r="G466" t="s">
        <v>2541</v>
      </c>
      <c r="H466" s="102" t="s">
        <v>29</v>
      </c>
      <c r="I466" s="102" t="s">
        <v>2284</v>
      </c>
      <c r="J466" s="102" t="s">
        <v>2283</v>
      </c>
      <c r="L466" s="102">
        <v>22838</v>
      </c>
      <c r="M466" t="s">
        <v>3911</v>
      </c>
      <c r="N466" t="s">
        <v>3912</v>
      </c>
      <c r="P466" s="102">
        <v>10154</v>
      </c>
      <c r="Q466" s="102"/>
      <c r="R466" t="s">
        <v>2673</v>
      </c>
      <c r="S466" s="102" t="s">
        <v>29</v>
      </c>
      <c r="T466" s="102" t="s">
        <v>2280</v>
      </c>
      <c r="U466" s="102" t="s">
        <v>3334</v>
      </c>
    </row>
    <row r="467" spans="1:21" x14ac:dyDescent="0.2">
      <c r="A467" s="102">
        <v>573</v>
      </c>
      <c r="B467" t="s">
        <v>330</v>
      </c>
      <c r="C467" t="s">
        <v>977</v>
      </c>
      <c r="D467" t="s">
        <v>741</v>
      </c>
      <c r="E467" s="102">
        <v>76</v>
      </c>
      <c r="F467" s="102"/>
      <c r="G467" t="s">
        <v>2279</v>
      </c>
      <c r="H467" s="102" t="s">
        <v>29</v>
      </c>
      <c r="I467" s="102" t="s">
        <v>2284</v>
      </c>
      <c r="J467" s="102" t="s">
        <v>2283</v>
      </c>
      <c r="L467" s="102">
        <v>24138</v>
      </c>
      <c r="M467" t="s">
        <v>3913</v>
      </c>
      <c r="N467" t="s">
        <v>3914</v>
      </c>
      <c r="O467" t="s">
        <v>828</v>
      </c>
      <c r="P467" s="102">
        <v>10384</v>
      </c>
      <c r="Q467" s="102"/>
      <c r="R467" t="s">
        <v>3915</v>
      </c>
      <c r="S467" s="102" t="s">
        <v>29</v>
      </c>
      <c r="T467" s="102" t="s">
        <v>2280</v>
      </c>
      <c r="U467" s="102" t="s">
        <v>3334</v>
      </c>
    </row>
    <row r="468" spans="1:21" x14ac:dyDescent="0.2">
      <c r="A468" s="102">
        <v>600</v>
      </c>
      <c r="B468" t="s">
        <v>37</v>
      </c>
      <c r="C468" t="s">
        <v>983</v>
      </c>
      <c r="D468" t="s">
        <v>984</v>
      </c>
      <c r="E468" s="102">
        <v>650</v>
      </c>
      <c r="F468" s="102"/>
      <c r="G468" t="s">
        <v>2571</v>
      </c>
      <c r="H468" s="102" t="s">
        <v>29</v>
      </c>
      <c r="I468" s="102" t="s">
        <v>2284</v>
      </c>
      <c r="J468" s="102" t="s">
        <v>2283</v>
      </c>
      <c r="L468" s="102">
        <v>30932</v>
      </c>
      <c r="M468" t="s">
        <v>3916</v>
      </c>
      <c r="N468" t="s">
        <v>3917</v>
      </c>
      <c r="P468" s="102">
        <v>10039</v>
      </c>
      <c r="Q468" s="102"/>
      <c r="R468" t="s">
        <v>1555</v>
      </c>
      <c r="S468" s="102" t="s">
        <v>29</v>
      </c>
      <c r="T468" s="102" t="s">
        <v>2280</v>
      </c>
      <c r="U468" s="102" t="s">
        <v>3334</v>
      </c>
    </row>
    <row r="469" spans="1:21" x14ac:dyDescent="0.2">
      <c r="A469" s="102">
        <v>19561</v>
      </c>
      <c r="B469" t="s">
        <v>241</v>
      </c>
      <c r="C469" t="s">
        <v>35</v>
      </c>
      <c r="D469" t="s">
        <v>2042</v>
      </c>
      <c r="E469" s="102">
        <v>439</v>
      </c>
      <c r="F469" s="102"/>
      <c r="G469" t="s">
        <v>2285</v>
      </c>
      <c r="H469" s="102" t="s">
        <v>29</v>
      </c>
      <c r="I469" s="102" t="s">
        <v>2284</v>
      </c>
      <c r="J469" s="102" t="s">
        <v>2283</v>
      </c>
      <c r="L469" s="102">
        <v>27873</v>
      </c>
      <c r="M469" t="s">
        <v>3918</v>
      </c>
      <c r="N469" t="s">
        <v>1685</v>
      </c>
      <c r="P469" s="102">
        <v>309</v>
      </c>
      <c r="Q469" s="102"/>
      <c r="R469" t="s">
        <v>2367</v>
      </c>
      <c r="S469" s="102" t="s">
        <v>29</v>
      </c>
      <c r="T469" s="102" t="s">
        <v>2280</v>
      </c>
      <c r="U469" s="102" t="s">
        <v>3334</v>
      </c>
    </row>
    <row r="470" spans="1:21" x14ac:dyDescent="0.2">
      <c r="A470" s="102">
        <v>521</v>
      </c>
      <c r="B470" t="s">
        <v>792</v>
      </c>
      <c r="C470" t="s">
        <v>69</v>
      </c>
      <c r="D470" t="s">
        <v>306</v>
      </c>
      <c r="E470" s="102">
        <v>353</v>
      </c>
      <c r="F470" s="102"/>
      <c r="G470" t="s">
        <v>2590</v>
      </c>
      <c r="H470" s="102" t="s">
        <v>29</v>
      </c>
      <c r="I470" s="102" t="s">
        <v>2284</v>
      </c>
      <c r="J470" s="102" t="s">
        <v>2283</v>
      </c>
      <c r="L470" s="102">
        <v>31886</v>
      </c>
      <c r="M470" t="s">
        <v>150</v>
      </c>
      <c r="N470" t="s">
        <v>3919</v>
      </c>
      <c r="O470" t="s">
        <v>44</v>
      </c>
      <c r="P470" s="102">
        <v>558</v>
      </c>
      <c r="Q470" s="102"/>
      <c r="R470" t="s">
        <v>3920</v>
      </c>
      <c r="S470" s="102" t="s">
        <v>29</v>
      </c>
      <c r="T470" s="102" t="s">
        <v>2280</v>
      </c>
      <c r="U470" s="102" t="s">
        <v>3334</v>
      </c>
    </row>
    <row r="471" spans="1:21" x14ac:dyDescent="0.2">
      <c r="A471" s="102">
        <v>10662</v>
      </c>
      <c r="B471" t="s">
        <v>123</v>
      </c>
      <c r="C471" t="s">
        <v>1059</v>
      </c>
      <c r="D471" t="s">
        <v>358</v>
      </c>
      <c r="E471" s="102">
        <v>78</v>
      </c>
      <c r="F471" s="102"/>
      <c r="G471" t="s">
        <v>2325</v>
      </c>
      <c r="H471" s="102" t="s">
        <v>29</v>
      </c>
      <c r="I471" s="102" t="s">
        <v>2284</v>
      </c>
      <c r="J471" s="102" t="s">
        <v>2283</v>
      </c>
      <c r="L471" s="102">
        <v>32026</v>
      </c>
      <c r="M471" t="s">
        <v>124</v>
      </c>
      <c r="N471" t="s">
        <v>3921</v>
      </c>
      <c r="O471" t="s">
        <v>43</v>
      </c>
      <c r="P471" s="102">
        <v>650</v>
      </c>
      <c r="Q471" s="102"/>
      <c r="R471" t="s">
        <v>2571</v>
      </c>
      <c r="S471" s="102" t="s">
        <v>29</v>
      </c>
      <c r="T471" s="102" t="s">
        <v>2280</v>
      </c>
      <c r="U471" s="102" t="s">
        <v>3334</v>
      </c>
    </row>
    <row r="472" spans="1:21" x14ac:dyDescent="0.2">
      <c r="A472" s="102">
        <v>381</v>
      </c>
      <c r="B472" t="s">
        <v>298</v>
      </c>
      <c r="C472" t="s">
        <v>2233</v>
      </c>
      <c r="D472" t="s">
        <v>303</v>
      </c>
      <c r="E472" s="102">
        <v>439</v>
      </c>
      <c r="F472" s="102"/>
      <c r="G472" t="s">
        <v>2285</v>
      </c>
      <c r="H472" s="102" t="s">
        <v>29</v>
      </c>
      <c r="I472" s="102" t="s">
        <v>2284</v>
      </c>
      <c r="J472" s="102" t="s">
        <v>2283</v>
      </c>
      <c r="L472" s="102">
        <v>31253</v>
      </c>
      <c r="M472" t="s">
        <v>457</v>
      </c>
      <c r="N472" t="s">
        <v>3481</v>
      </c>
      <c r="O472" t="s">
        <v>3922</v>
      </c>
      <c r="P472" s="102">
        <v>600</v>
      </c>
      <c r="Q472" s="102"/>
      <c r="R472" t="s">
        <v>2340</v>
      </c>
      <c r="S472" s="102" t="s">
        <v>29</v>
      </c>
      <c r="T472" s="102" t="s">
        <v>2280</v>
      </c>
      <c r="U472" s="102" t="s">
        <v>3334</v>
      </c>
    </row>
    <row r="473" spans="1:21" x14ac:dyDescent="0.2">
      <c r="A473" s="102">
        <v>627</v>
      </c>
      <c r="B473" t="s">
        <v>241</v>
      </c>
      <c r="C473" t="s">
        <v>989</v>
      </c>
      <c r="D473" t="s">
        <v>687</v>
      </c>
      <c r="E473" s="102">
        <v>10086</v>
      </c>
      <c r="F473" s="102"/>
      <c r="G473" t="s">
        <v>2333</v>
      </c>
      <c r="H473" s="102" t="s">
        <v>29</v>
      </c>
      <c r="I473" s="102" t="s">
        <v>2284</v>
      </c>
      <c r="J473" s="102" t="s">
        <v>2283</v>
      </c>
      <c r="L473" s="102">
        <v>31760</v>
      </c>
      <c r="M473" t="s">
        <v>417</v>
      </c>
      <c r="N473" t="s">
        <v>3923</v>
      </c>
      <c r="O473" t="s">
        <v>3745</v>
      </c>
      <c r="P473" s="102">
        <v>10194</v>
      </c>
      <c r="Q473" s="102"/>
      <c r="R473" t="s">
        <v>3924</v>
      </c>
      <c r="S473" s="102" t="s">
        <v>29</v>
      </c>
      <c r="T473" s="102" t="s">
        <v>2280</v>
      </c>
      <c r="U473" s="102" t="s">
        <v>3334</v>
      </c>
    </row>
    <row r="474" spans="1:21" x14ac:dyDescent="0.2">
      <c r="A474" s="102">
        <v>21741</v>
      </c>
      <c r="B474" t="s">
        <v>166</v>
      </c>
      <c r="C474" t="s">
        <v>2523</v>
      </c>
      <c r="D474" t="s">
        <v>2524</v>
      </c>
      <c r="E474" s="102">
        <v>10178</v>
      </c>
      <c r="F474" s="102"/>
      <c r="G474" t="s">
        <v>2522</v>
      </c>
      <c r="H474" s="102" t="s">
        <v>29</v>
      </c>
      <c r="I474" s="102" t="s">
        <v>2284</v>
      </c>
      <c r="J474" s="102" t="s">
        <v>2283</v>
      </c>
      <c r="L474" s="102">
        <v>32069</v>
      </c>
      <c r="M474" t="s">
        <v>244</v>
      </c>
      <c r="N474" t="s">
        <v>714</v>
      </c>
      <c r="O474" t="s">
        <v>229</v>
      </c>
      <c r="P474" s="102">
        <v>10191</v>
      </c>
      <c r="Q474" s="102"/>
      <c r="R474" t="s">
        <v>1912</v>
      </c>
      <c r="S474" s="102" t="s">
        <v>29</v>
      </c>
      <c r="T474" s="102" t="s">
        <v>2280</v>
      </c>
      <c r="U474" s="102" t="s">
        <v>3334</v>
      </c>
    </row>
    <row r="475" spans="1:21" x14ac:dyDescent="0.2">
      <c r="A475" s="102">
        <v>582</v>
      </c>
      <c r="B475" t="s">
        <v>40</v>
      </c>
      <c r="C475" t="s">
        <v>980</v>
      </c>
      <c r="D475" t="s">
        <v>981</v>
      </c>
      <c r="E475" s="102">
        <v>331</v>
      </c>
      <c r="F475" s="102"/>
      <c r="G475" t="s">
        <v>2405</v>
      </c>
      <c r="H475" s="102" t="s">
        <v>29</v>
      </c>
      <c r="I475" s="102" t="s">
        <v>2284</v>
      </c>
      <c r="J475" s="102" t="s">
        <v>2283</v>
      </c>
      <c r="L475" s="102">
        <v>33349</v>
      </c>
      <c r="M475" t="s">
        <v>3925</v>
      </c>
      <c r="N475" t="s">
        <v>807</v>
      </c>
      <c r="O475" t="s">
        <v>59</v>
      </c>
      <c r="P475" s="102">
        <v>673</v>
      </c>
      <c r="Q475" s="102"/>
      <c r="R475" t="s">
        <v>413</v>
      </c>
      <c r="S475" s="102" t="s">
        <v>29</v>
      </c>
      <c r="T475" s="102" t="s">
        <v>2280</v>
      </c>
      <c r="U475" s="102" t="s">
        <v>3334</v>
      </c>
    </row>
    <row r="476" spans="1:21" x14ac:dyDescent="0.2">
      <c r="A476" s="102">
        <v>31044</v>
      </c>
      <c r="B476" t="s">
        <v>198</v>
      </c>
      <c r="C476" t="s">
        <v>43</v>
      </c>
      <c r="D476" t="s">
        <v>629</v>
      </c>
      <c r="E476" s="102">
        <v>147</v>
      </c>
      <c r="F476" s="102"/>
      <c r="G476" t="s">
        <v>2360</v>
      </c>
      <c r="H476" s="102" t="s">
        <v>39</v>
      </c>
      <c r="I476" s="102" t="s">
        <v>2284</v>
      </c>
      <c r="J476" s="102" t="s">
        <v>2283</v>
      </c>
      <c r="L476" s="102">
        <v>29250</v>
      </c>
      <c r="M476" t="s">
        <v>153</v>
      </c>
      <c r="N476" t="s">
        <v>126</v>
      </c>
      <c r="O476" t="s">
        <v>3926</v>
      </c>
      <c r="P476" s="102">
        <v>10191</v>
      </c>
      <c r="Q476" s="102"/>
      <c r="R476" t="s">
        <v>1912</v>
      </c>
      <c r="S476" s="102" t="s">
        <v>29</v>
      </c>
      <c r="T476" s="102" t="s">
        <v>2280</v>
      </c>
      <c r="U476" s="102" t="s">
        <v>3334</v>
      </c>
    </row>
    <row r="477" spans="1:21" x14ac:dyDescent="0.2">
      <c r="A477" s="102">
        <v>28809</v>
      </c>
      <c r="B477" t="s">
        <v>317</v>
      </c>
      <c r="C477" t="s">
        <v>2187</v>
      </c>
      <c r="D477" t="s">
        <v>68</v>
      </c>
      <c r="E477" s="102">
        <v>321</v>
      </c>
      <c r="F477" s="102"/>
      <c r="G477" t="s">
        <v>512</v>
      </c>
      <c r="H477" s="102" t="s">
        <v>29</v>
      </c>
      <c r="I477" s="102" t="s">
        <v>2289</v>
      </c>
      <c r="J477" s="102" t="s">
        <v>2283</v>
      </c>
      <c r="L477" s="102">
        <v>23206</v>
      </c>
      <c r="M477" t="s">
        <v>598</v>
      </c>
      <c r="N477" t="s">
        <v>191</v>
      </c>
      <c r="O477" t="s">
        <v>331</v>
      </c>
      <c r="P477" s="102">
        <v>10061</v>
      </c>
      <c r="Q477" s="102"/>
      <c r="R477" t="s">
        <v>2609</v>
      </c>
      <c r="S477" s="102" t="s">
        <v>29</v>
      </c>
      <c r="T477" s="102" t="s">
        <v>2280</v>
      </c>
      <c r="U477" s="102" t="s">
        <v>3334</v>
      </c>
    </row>
    <row r="478" spans="1:21" x14ac:dyDescent="0.2">
      <c r="A478" s="102">
        <v>298</v>
      </c>
      <c r="B478" t="s">
        <v>926</v>
      </c>
      <c r="C478" t="s">
        <v>720</v>
      </c>
      <c r="D478" t="s">
        <v>452</v>
      </c>
      <c r="E478" s="102">
        <v>10018</v>
      </c>
      <c r="F478" s="102"/>
      <c r="G478" t="s">
        <v>2427</v>
      </c>
      <c r="H478" s="102" t="s">
        <v>29</v>
      </c>
      <c r="I478" s="102" t="s">
        <v>2289</v>
      </c>
      <c r="J478" s="102" t="s">
        <v>2283</v>
      </c>
      <c r="L478" s="102">
        <v>32072</v>
      </c>
      <c r="M478" t="s">
        <v>477</v>
      </c>
      <c r="N478" t="s">
        <v>191</v>
      </c>
      <c r="O478" t="s">
        <v>284</v>
      </c>
      <c r="P478" s="102">
        <v>10191</v>
      </c>
      <c r="Q478" s="102"/>
      <c r="R478" t="s">
        <v>1912</v>
      </c>
      <c r="S478" s="102" t="s">
        <v>29</v>
      </c>
      <c r="T478" s="102" t="s">
        <v>2280</v>
      </c>
      <c r="U478" s="102" t="s">
        <v>3334</v>
      </c>
    </row>
    <row r="479" spans="1:21" x14ac:dyDescent="0.2">
      <c r="A479" s="102">
        <v>18397</v>
      </c>
      <c r="B479" t="s">
        <v>225</v>
      </c>
      <c r="C479" t="s">
        <v>133</v>
      </c>
      <c r="D479" t="s">
        <v>729</v>
      </c>
      <c r="E479" s="102">
        <v>321</v>
      </c>
      <c r="F479" s="102"/>
      <c r="G479" t="s">
        <v>512</v>
      </c>
      <c r="H479" s="102" t="s">
        <v>29</v>
      </c>
      <c r="I479" s="102" t="s">
        <v>2289</v>
      </c>
      <c r="J479" s="102" t="s">
        <v>2283</v>
      </c>
      <c r="L479" s="102">
        <v>30155</v>
      </c>
      <c r="M479" t="s">
        <v>869</v>
      </c>
      <c r="N479" t="s">
        <v>572</v>
      </c>
      <c r="O479" t="s">
        <v>527</v>
      </c>
      <c r="P479" s="102">
        <v>310</v>
      </c>
      <c r="Q479" s="102"/>
      <c r="R479" t="s">
        <v>2391</v>
      </c>
      <c r="S479" s="102" t="s">
        <v>29</v>
      </c>
      <c r="T479" s="102" t="s">
        <v>2280</v>
      </c>
      <c r="U479" s="102" t="s">
        <v>3334</v>
      </c>
    </row>
    <row r="480" spans="1:21" x14ac:dyDescent="0.2">
      <c r="A480" s="102">
        <v>262</v>
      </c>
      <c r="B480" t="s">
        <v>37</v>
      </c>
      <c r="C480" t="s">
        <v>496</v>
      </c>
      <c r="D480" t="s">
        <v>65</v>
      </c>
      <c r="E480" s="102">
        <v>58</v>
      </c>
      <c r="F480" s="102"/>
      <c r="G480" t="s">
        <v>2457</v>
      </c>
      <c r="H480" s="102" t="s">
        <v>29</v>
      </c>
      <c r="I480" s="102" t="s">
        <v>2289</v>
      </c>
      <c r="J480" s="102" t="s">
        <v>2283</v>
      </c>
      <c r="L480" s="102">
        <v>22064</v>
      </c>
      <c r="M480" t="s">
        <v>37</v>
      </c>
      <c r="N480" t="s">
        <v>694</v>
      </c>
      <c r="O480" t="s">
        <v>2150</v>
      </c>
      <c r="P480" s="102">
        <v>10124</v>
      </c>
      <c r="Q480" s="102"/>
      <c r="R480" t="s">
        <v>2307</v>
      </c>
      <c r="S480" s="102" t="s">
        <v>29</v>
      </c>
      <c r="T480" s="102" t="s">
        <v>2280</v>
      </c>
      <c r="U480" s="102" t="s">
        <v>3334</v>
      </c>
    </row>
    <row r="481" spans="1:21" x14ac:dyDescent="0.2">
      <c r="A481" s="102">
        <v>216</v>
      </c>
      <c r="B481" t="s">
        <v>136</v>
      </c>
      <c r="C481" t="s">
        <v>33</v>
      </c>
      <c r="D481" t="s">
        <v>398</v>
      </c>
      <c r="E481" s="102">
        <v>58</v>
      </c>
      <c r="F481" s="102"/>
      <c r="G481" t="s">
        <v>2457</v>
      </c>
      <c r="H481" s="102" t="s">
        <v>29</v>
      </c>
      <c r="I481" s="102" t="s">
        <v>2289</v>
      </c>
      <c r="J481" s="102" t="s">
        <v>2283</v>
      </c>
      <c r="L481" s="102">
        <v>30078</v>
      </c>
      <c r="M481" t="s">
        <v>241</v>
      </c>
      <c r="N481" t="s">
        <v>334</v>
      </c>
      <c r="O481" t="s">
        <v>3927</v>
      </c>
      <c r="P481" s="102">
        <v>10202</v>
      </c>
      <c r="Q481" s="102"/>
      <c r="R481" t="s">
        <v>1952</v>
      </c>
      <c r="S481" s="102" t="s">
        <v>29</v>
      </c>
      <c r="T481" s="102" t="s">
        <v>2280</v>
      </c>
      <c r="U481" s="102" t="s">
        <v>3334</v>
      </c>
    </row>
    <row r="482" spans="1:21" x14ac:dyDescent="0.2">
      <c r="A482" s="102">
        <v>24619</v>
      </c>
      <c r="B482" t="s">
        <v>538</v>
      </c>
      <c r="C482" t="s">
        <v>593</v>
      </c>
      <c r="D482" t="s">
        <v>867</v>
      </c>
      <c r="E482" s="102">
        <v>10172</v>
      </c>
      <c r="F482" s="102"/>
      <c r="H482" s="102" t="s">
        <v>29</v>
      </c>
      <c r="I482" s="102" t="s">
        <v>2289</v>
      </c>
      <c r="J482" s="102" t="s">
        <v>2283</v>
      </c>
      <c r="L482" s="102">
        <v>23816</v>
      </c>
      <c r="M482" t="s">
        <v>123</v>
      </c>
      <c r="N482" t="s">
        <v>36</v>
      </c>
      <c r="O482" t="s">
        <v>3928</v>
      </c>
      <c r="P482" s="102">
        <v>10039</v>
      </c>
      <c r="Q482" s="102"/>
      <c r="R482" t="s">
        <v>1555</v>
      </c>
      <c r="S482" s="102" t="s">
        <v>29</v>
      </c>
      <c r="T482" s="102" t="s">
        <v>2280</v>
      </c>
      <c r="U482" s="102" t="s">
        <v>3334</v>
      </c>
    </row>
    <row r="483" spans="1:21" x14ac:dyDescent="0.2">
      <c r="A483" s="102">
        <v>24666</v>
      </c>
      <c r="B483" t="s">
        <v>123</v>
      </c>
      <c r="C483" t="s">
        <v>696</v>
      </c>
      <c r="D483" t="s">
        <v>763</v>
      </c>
      <c r="E483" s="102">
        <v>10172</v>
      </c>
      <c r="F483" s="102"/>
      <c r="H483" s="102" t="s">
        <v>29</v>
      </c>
      <c r="I483" s="102" t="s">
        <v>2289</v>
      </c>
      <c r="J483" s="102" t="s">
        <v>2283</v>
      </c>
      <c r="L483" s="102">
        <v>23696</v>
      </c>
      <c r="M483" t="s">
        <v>89</v>
      </c>
      <c r="N483" t="s">
        <v>36</v>
      </c>
      <c r="O483" t="s">
        <v>3929</v>
      </c>
      <c r="P483" s="102">
        <v>309</v>
      </c>
      <c r="Q483" s="102"/>
      <c r="R483" t="s">
        <v>2367</v>
      </c>
      <c r="S483" s="102" t="s">
        <v>29</v>
      </c>
      <c r="T483" s="102" t="s">
        <v>2280</v>
      </c>
      <c r="U483" s="102" t="s">
        <v>3334</v>
      </c>
    </row>
    <row r="484" spans="1:21" x14ac:dyDescent="0.2">
      <c r="A484" s="102">
        <v>237</v>
      </c>
      <c r="B484" t="s">
        <v>217</v>
      </c>
      <c r="C484" t="s">
        <v>59</v>
      </c>
      <c r="D484" t="s">
        <v>174</v>
      </c>
      <c r="E484" s="102">
        <v>10149</v>
      </c>
      <c r="F484" s="102"/>
      <c r="G484" t="s">
        <v>2643</v>
      </c>
      <c r="H484" s="102" t="s">
        <v>29</v>
      </c>
      <c r="I484" s="102" t="s">
        <v>2289</v>
      </c>
      <c r="J484" s="102" t="s">
        <v>2283</v>
      </c>
      <c r="L484" s="102">
        <v>23117</v>
      </c>
      <c r="M484" t="s">
        <v>225</v>
      </c>
      <c r="N484" t="s">
        <v>36</v>
      </c>
      <c r="O484" t="s">
        <v>44</v>
      </c>
      <c r="P484" s="102">
        <v>10194</v>
      </c>
      <c r="Q484" s="102"/>
      <c r="R484" t="s">
        <v>3924</v>
      </c>
      <c r="S484" s="102" t="s">
        <v>29</v>
      </c>
      <c r="T484" s="102" t="s">
        <v>2280</v>
      </c>
      <c r="U484" s="102" t="s">
        <v>3334</v>
      </c>
    </row>
    <row r="485" spans="1:21" x14ac:dyDescent="0.2">
      <c r="A485" s="102">
        <v>4099</v>
      </c>
      <c r="B485" t="s">
        <v>153</v>
      </c>
      <c r="C485" t="s">
        <v>268</v>
      </c>
      <c r="D485" t="s">
        <v>269</v>
      </c>
      <c r="E485" s="102">
        <v>10064</v>
      </c>
      <c r="F485" s="102"/>
      <c r="G485" t="s">
        <v>2426</v>
      </c>
      <c r="H485" s="102" t="s">
        <v>29</v>
      </c>
      <c r="I485" s="102" t="s">
        <v>2289</v>
      </c>
      <c r="J485" s="102" t="s">
        <v>2283</v>
      </c>
      <c r="L485" s="102">
        <v>1746</v>
      </c>
      <c r="M485" t="s">
        <v>78</v>
      </c>
      <c r="N485" t="s">
        <v>36</v>
      </c>
      <c r="O485" t="s">
        <v>3930</v>
      </c>
      <c r="P485" s="102">
        <v>600</v>
      </c>
      <c r="Q485" s="102"/>
      <c r="R485" t="s">
        <v>2340</v>
      </c>
      <c r="S485" s="102" t="s">
        <v>29</v>
      </c>
      <c r="T485" s="102" t="s">
        <v>2280</v>
      </c>
      <c r="U485" s="102" t="s">
        <v>3334</v>
      </c>
    </row>
    <row r="486" spans="1:21" x14ac:dyDescent="0.2">
      <c r="A486" s="102">
        <v>15196</v>
      </c>
      <c r="B486" t="s">
        <v>122</v>
      </c>
      <c r="C486" t="s">
        <v>261</v>
      </c>
      <c r="D486" t="s">
        <v>262</v>
      </c>
      <c r="E486" s="102">
        <v>10033</v>
      </c>
      <c r="F486" s="102"/>
      <c r="G486" t="s">
        <v>2176</v>
      </c>
      <c r="H486" s="102" t="s">
        <v>29</v>
      </c>
      <c r="I486" s="102" t="s">
        <v>2289</v>
      </c>
      <c r="J486" s="102" t="s">
        <v>2283</v>
      </c>
      <c r="L486" s="102">
        <v>27804</v>
      </c>
      <c r="M486" t="s">
        <v>177</v>
      </c>
      <c r="N486" t="s">
        <v>36</v>
      </c>
      <c r="O486" t="s">
        <v>3931</v>
      </c>
      <c r="P486" s="102">
        <v>46</v>
      </c>
      <c r="Q486" s="102"/>
      <c r="R486" t="s">
        <v>3932</v>
      </c>
      <c r="S486" s="102" t="s">
        <v>29</v>
      </c>
      <c r="T486" s="102" t="s">
        <v>2280</v>
      </c>
      <c r="U486" s="102" t="s">
        <v>3334</v>
      </c>
    </row>
    <row r="487" spans="1:21" x14ac:dyDescent="0.2">
      <c r="A487" s="102">
        <v>8389</v>
      </c>
      <c r="B487" t="s">
        <v>1281</v>
      </c>
      <c r="C487" t="s">
        <v>1249</v>
      </c>
      <c r="D487" t="s">
        <v>377</v>
      </c>
      <c r="E487" s="102">
        <v>578</v>
      </c>
      <c r="F487" s="102"/>
      <c r="G487" t="s">
        <v>2125</v>
      </c>
      <c r="H487" s="102" t="s">
        <v>29</v>
      </c>
      <c r="I487" s="102" t="s">
        <v>2289</v>
      </c>
      <c r="J487" s="102" t="s">
        <v>2283</v>
      </c>
      <c r="L487" s="102">
        <v>32278</v>
      </c>
      <c r="M487" t="s">
        <v>3933</v>
      </c>
      <c r="N487" t="s">
        <v>2403</v>
      </c>
      <c r="O487" t="s">
        <v>3934</v>
      </c>
      <c r="P487" s="102">
        <v>310</v>
      </c>
      <c r="Q487" s="102"/>
      <c r="R487" t="s">
        <v>2391</v>
      </c>
      <c r="S487" s="102" t="s">
        <v>29</v>
      </c>
      <c r="T487" s="102" t="s">
        <v>2280</v>
      </c>
      <c r="U487" s="102" t="s">
        <v>3334</v>
      </c>
    </row>
    <row r="488" spans="1:21" x14ac:dyDescent="0.2">
      <c r="A488" s="102">
        <v>5550</v>
      </c>
      <c r="B488" t="s">
        <v>1217</v>
      </c>
      <c r="C488" t="s">
        <v>823</v>
      </c>
      <c r="D488" t="s">
        <v>279</v>
      </c>
      <c r="E488" s="102">
        <v>635</v>
      </c>
      <c r="F488" s="102"/>
      <c r="G488" t="s">
        <v>1507</v>
      </c>
      <c r="H488" s="102" t="s">
        <v>29</v>
      </c>
      <c r="I488" s="102" t="s">
        <v>2289</v>
      </c>
      <c r="J488" s="102" t="s">
        <v>2283</v>
      </c>
      <c r="L488" s="102">
        <v>30340</v>
      </c>
      <c r="M488" t="s">
        <v>37</v>
      </c>
      <c r="N488" t="s">
        <v>3935</v>
      </c>
      <c r="O488" t="s">
        <v>215</v>
      </c>
      <c r="P488" s="102">
        <v>10061</v>
      </c>
      <c r="Q488" s="102"/>
      <c r="R488" t="s">
        <v>2609</v>
      </c>
      <c r="S488" s="102" t="s">
        <v>29</v>
      </c>
      <c r="T488" s="102" t="s">
        <v>2280</v>
      </c>
      <c r="U488" s="102" t="s">
        <v>3334</v>
      </c>
    </row>
    <row r="489" spans="1:21" x14ac:dyDescent="0.2">
      <c r="A489" s="102">
        <v>340</v>
      </c>
      <c r="B489" t="s">
        <v>142</v>
      </c>
      <c r="C489" t="s">
        <v>35</v>
      </c>
      <c r="D489" t="s">
        <v>940</v>
      </c>
      <c r="E489" s="102">
        <v>142</v>
      </c>
      <c r="F489" s="102"/>
      <c r="G489" t="s">
        <v>2297</v>
      </c>
      <c r="H489" s="102" t="s">
        <v>29</v>
      </c>
      <c r="I489" s="102" t="s">
        <v>2289</v>
      </c>
      <c r="J489" s="102" t="s">
        <v>2283</v>
      </c>
      <c r="L489" s="102">
        <v>29954</v>
      </c>
      <c r="M489" t="s">
        <v>3755</v>
      </c>
      <c r="N489" t="s">
        <v>3860</v>
      </c>
      <c r="O489" t="s">
        <v>288</v>
      </c>
      <c r="P489" s="102">
        <v>10191</v>
      </c>
      <c r="Q489" s="102"/>
      <c r="R489" t="s">
        <v>1912</v>
      </c>
      <c r="S489" s="102" t="s">
        <v>29</v>
      </c>
      <c r="T489" s="102" t="s">
        <v>2280</v>
      </c>
      <c r="U489" s="102" t="s">
        <v>3334</v>
      </c>
    </row>
    <row r="490" spans="1:21" x14ac:dyDescent="0.2">
      <c r="A490" s="102">
        <v>17999</v>
      </c>
      <c r="B490" t="s">
        <v>1164</v>
      </c>
      <c r="C490" t="s">
        <v>577</v>
      </c>
      <c r="D490" t="s">
        <v>2568</v>
      </c>
      <c r="E490" s="102">
        <v>642</v>
      </c>
      <c r="F490" s="102"/>
      <c r="G490" t="s">
        <v>1511</v>
      </c>
      <c r="H490" s="102" t="s">
        <v>29</v>
      </c>
      <c r="I490" s="102" t="s">
        <v>2289</v>
      </c>
      <c r="J490" s="102" t="s">
        <v>2283</v>
      </c>
      <c r="L490" s="102">
        <v>27600</v>
      </c>
      <c r="M490" t="s">
        <v>123</v>
      </c>
      <c r="N490" t="s">
        <v>35</v>
      </c>
      <c r="O490" t="s">
        <v>431</v>
      </c>
      <c r="P490" s="102">
        <v>147</v>
      </c>
      <c r="Q490" s="102"/>
      <c r="R490" t="s">
        <v>2360</v>
      </c>
      <c r="S490" s="102" t="s">
        <v>29</v>
      </c>
      <c r="T490" s="102" t="s">
        <v>2280</v>
      </c>
      <c r="U490" s="102" t="s">
        <v>3334</v>
      </c>
    </row>
    <row r="491" spans="1:21" x14ac:dyDescent="0.2">
      <c r="A491" s="102">
        <v>354</v>
      </c>
      <c r="B491" t="s">
        <v>241</v>
      </c>
      <c r="C491" t="s">
        <v>36</v>
      </c>
      <c r="D491" t="s">
        <v>942</v>
      </c>
      <c r="E491" s="102">
        <v>567</v>
      </c>
      <c r="F491" s="102"/>
      <c r="G491" t="s">
        <v>2495</v>
      </c>
      <c r="H491" s="102" t="s">
        <v>29</v>
      </c>
      <c r="I491" s="102" t="s">
        <v>2289</v>
      </c>
      <c r="J491" s="102" t="s">
        <v>2283</v>
      </c>
      <c r="L491" s="102">
        <v>22177</v>
      </c>
      <c r="M491" t="s">
        <v>473</v>
      </c>
      <c r="N491" t="s">
        <v>35</v>
      </c>
      <c r="O491" t="s">
        <v>85</v>
      </c>
      <c r="P491" s="102">
        <v>441</v>
      </c>
      <c r="Q491" s="102"/>
      <c r="R491" t="s">
        <v>2504</v>
      </c>
      <c r="S491" s="102" t="s">
        <v>29</v>
      </c>
      <c r="T491" s="102" t="s">
        <v>2280</v>
      </c>
      <c r="U491" s="102" t="s">
        <v>3334</v>
      </c>
    </row>
    <row r="492" spans="1:21" x14ac:dyDescent="0.2">
      <c r="A492" s="102">
        <v>252</v>
      </c>
      <c r="B492" t="s">
        <v>722</v>
      </c>
      <c r="C492" t="s">
        <v>35</v>
      </c>
      <c r="D492" t="s">
        <v>839</v>
      </c>
      <c r="E492" s="102">
        <v>567</v>
      </c>
      <c r="F492" s="102"/>
      <c r="G492" t="s">
        <v>2495</v>
      </c>
      <c r="H492" s="102" t="s">
        <v>29</v>
      </c>
      <c r="I492" s="102" t="s">
        <v>2289</v>
      </c>
      <c r="J492" s="102" t="s">
        <v>2283</v>
      </c>
      <c r="L492" s="102">
        <v>14704</v>
      </c>
      <c r="M492" t="s">
        <v>3936</v>
      </c>
      <c r="N492" t="s">
        <v>3937</v>
      </c>
      <c r="O492" t="s">
        <v>35</v>
      </c>
      <c r="P492" s="102">
        <v>439</v>
      </c>
      <c r="Q492" s="102"/>
      <c r="R492" t="s">
        <v>2285</v>
      </c>
      <c r="S492" s="102" t="s">
        <v>29</v>
      </c>
      <c r="T492" s="102" t="s">
        <v>2280</v>
      </c>
      <c r="U492" s="102" t="s">
        <v>3334</v>
      </c>
    </row>
    <row r="493" spans="1:21" x14ac:dyDescent="0.2">
      <c r="A493" s="102">
        <v>225</v>
      </c>
      <c r="B493" t="s">
        <v>417</v>
      </c>
      <c r="C493" t="s">
        <v>279</v>
      </c>
      <c r="D493" t="s">
        <v>138</v>
      </c>
      <c r="E493" s="102">
        <v>67</v>
      </c>
      <c r="F493" s="102"/>
      <c r="G493" t="s">
        <v>3517</v>
      </c>
      <c r="H493" s="102" t="s">
        <v>29</v>
      </c>
      <c r="I493" s="102" t="s">
        <v>2289</v>
      </c>
      <c r="J493" s="102" t="s">
        <v>2283</v>
      </c>
      <c r="L493" s="102">
        <v>32382</v>
      </c>
      <c r="M493" t="s">
        <v>124</v>
      </c>
      <c r="N493" t="s">
        <v>606</v>
      </c>
      <c r="O493" t="s">
        <v>331</v>
      </c>
      <c r="P493" s="102">
        <v>393</v>
      </c>
      <c r="Q493" s="102"/>
      <c r="R493" t="s">
        <v>3904</v>
      </c>
      <c r="S493" s="102" t="s">
        <v>29</v>
      </c>
      <c r="T493" s="102" t="s">
        <v>2280</v>
      </c>
      <c r="U493" s="102" t="s">
        <v>3334</v>
      </c>
    </row>
    <row r="494" spans="1:21" x14ac:dyDescent="0.2">
      <c r="A494" s="102">
        <v>6670</v>
      </c>
      <c r="B494" t="s">
        <v>1254</v>
      </c>
      <c r="C494" t="s">
        <v>891</v>
      </c>
      <c r="D494" t="s">
        <v>1255</v>
      </c>
      <c r="E494" s="102">
        <v>567</v>
      </c>
      <c r="F494" s="102"/>
      <c r="G494" t="s">
        <v>2495</v>
      </c>
      <c r="H494" s="102" t="s">
        <v>29</v>
      </c>
      <c r="I494" s="102" t="s">
        <v>2289</v>
      </c>
      <c r="J494" s="102" t="s">
        <v>2283</v>
      </c>
      <c r="L494" s="102">
        <v>22914</v>
      </c>
      <c r="M494" t="s">
        <v>3938</v>
      </c>
      <c r="N494" t="s">
        <v>44</v>
      </c>
      <c r="O494" t="s">
        <v>87</v>
      </c>
      <c r="P494" s="102">
        <v>10124</v>
      </c>
      <c r="Q494" s="102"/>
      <c r="R494" t="s">
        <v>2307</v>
      </c>
      <c r="S494" s="102" t="s">
        <v>29</v>
      </c>
      <c r="T494" s="102" t="s">
        <v>2280</v>
      </c>
      <c r="U494" s="102" t="s">
        <v>3334</v>
      </c>
    </row>
    <row r="495" spans="1:21" x14ac:dyDescent="0.2">
      <c r="A495" s="102">
        <v>261</v>
      </c>
      <c r="B495" t="s">
        <v>124</v>
      </c>
      <c r="C495" t="s">
        <v>746</v>
      </c>
      <c r="D495" t="s">
        <v>279</v>
      </c>
      <c r="E495" s="102">
        <v>78</v>
      </c>
      <c r="F495" s="102"/>
      <c r="G495" t="s">
        <v>2325</v>
      </c>
      <c r="H495" s="102" t="s">
        <v>29</v>
      </c>
      <c r="I495" s="102" t="s">
        <v>2289</v>
      </c>
      <c r="J495" s="102" t="s">
        <v>2283</v>
      </c>
      <c r="L495" s="102">
        <v>32393</v>
      </c>
      <c r="M495" t="s">
        <v>2149</v>
      </c>
      <c r="N495" t="s">
        <v>279</v>
      </c>
      <c r="O495" t="s">
        <v>244</v>
      </c>
      <c r="P495" s="102">
        <v>10199</v>
      </c>
      <c r="Q495" s="102"/>
      <c r="R495" t="s">
        <v>3939</v>
      </c>
      <c r="S495" s="102" t="s">
        <v>29</v>
      </c>
      <c r="T495" s="102" t="s">
        <v>2280</v>
      </c>
      <c r="U495" s="102" t="s">
        <v>3334</v>
      </c>
    </row>
    <row r="496" spans="1:21" x14ac:dyDescent="0.2">
      <c r="A496" s="102">
        <v>233</v>
      </c>
      <c r="B496" t="s">
        <v>925</v>
      </c>
      <c r="C496" t="s">
        <v>35</v>
      </c>
      <c r="D496" t="s">
        <v>349</v>
      </c>
      <c r="E496" s="102">
        <v>441</v>
      </c>
      <c r="F496" s="102"/>
      <c r="G496" t="s">
        <v>2504</v>
      </c>
      <c r="H496" s="102" t="s">
        <v>29</v>
      </c>
      <c r="I496" s="102" t="s">
        <v>2289</v>
      </c>
      <c r="J496" s="102" t="s">
        <v>2283</v>
      </c>
      <c r="L496" s="102">
        <v>22797</v>
      </c>
      <c r="M496" t="s">
        <v>858</v>
      </c>
      <c r="N496" t="s">
        <v>279</v>
      </c>
      <c r="O496" t="s">
        <v>691</v>
      </c>
      <c r="P496" s="102">
        <v>650</v>
      </c>
      <c r="Q496" s="102"/>
      <c r="R496" t="s">
        <v>2571</v>
      </c>
      <c r="S496" s="102" t="s">
        <v>29</v>
      </c>
      <c r="T496" s="102" t="s">
        <v>2280</v>
      </c>
      <c r="U496" s="102" t="s">
        <v>3334</v>
      </c>
    </row>
    <row r="497" spans="1:21" x14ac:dyDescent="0.2">
      <c r="A497" s="102">
        <v>19468</v>
      </c>
      <c r="B497" t="s">
        <v>1787</v>
      </c>
      <c r="C497" t="s">
        <v>1101</v>
      </c>
      <c r="D497" t="s">
        <v>1096</v>
      </c>
      <c r="E497" s="102">
        <v>78</v>
      </c>
      <c r="F497" s="102"/>
      <c r="G497" t="s">
        <v>2325</v>
      </c>
      <c r="H497" s="102" t="s">
        <v>29</v>
      </c>
      <c r="I497" s="102" t="s">
        <v>2289</v>
      </c>
      <c r="J497" s="102" t="s">
        <v>2283</v>
      </c>
      <c r="L497" s="102">
        <v>23012</v>
      </c>
      <c r="M497" t="s">
        <v>619</v>
      </c>
      <c r="N497" t="s">
        <v>3940</v>
      </c>
      <c r="O497" t="s">
        <v>169</v>
      </c>
      <c r="P497" s="102">
        <v>10159</v>
      </c>
      <c r="Q497" s="102"/>
      <c r="R497" t="s">
        <v>3941</v>
      </c>
      <c r="S497" s="102" t="s">
        <v>29</v>
      </c>
      <c r="T497" s="102" t="s">
        <v>2280</v>
      </c>
      <c r="U497" s="102" t="s">
        <v>3334</v>
      </c>
    </row>
    <row r="498" spans="1:21" x14ac:dyDescent="0.2">
      <c r="A498" s="102">
        <v>19485</v>
      </c>
      <c r="B498" t="s">
        <v>1300</v>
      </c>
      <c r="C498" t="s">
        <v>2368</v>
      </c>
      <c r="E498" s="102">
        <v>309</v>
      </c>
      <c r="F498" s="102"/>
      <c r="G498" t="s">
        <v>2367</v>
      </c>
      <c r="H498" s="102" t="s">
        <v>29</v>
      </c>
      <c r="I498" s="102" t="s">
        <v>2289</v>
      </c>
      <c r="J498" s="102" t="s">
        <v>2283</v>
      </c>
      <c r="L498" s="102">
        <v>32133</v>
      </c>
      <c r="M498" t="s">
        <v>417</v>
      </c>
      <c r="N498" t="s">
        <v>3942</v>
      </c>
      <c r="O498" t="s">
        <v>100</v>
      </c>
      <c r="P498" s="102">
        <v>147</v>
      </c>
      <c r="Q498" s="102"/>
      <c r="R498" t="s">
        <v>2360</v>
      </c>
      <c r="S498" s="102" t="s">
        <v>29</v>
      </c>
      <c r="T498" s="102" t="s">
        <v>2280</v>
      </c>
      <c r="U498" s="102" t="s">
        <v>3334</v>
      </c>
    </row>
    <row r="499" spans="1:21" x14ac:dyDescent="0.2">
      <c r="A499" s="102">
        <v>20707</v>
      </c>
      <c r="B499" t="s">
        <v>1033</v>
      </c>
      <c r="C499" t="s">
        <v>979</v>
      </c>
      <c r="D499" t="s">
        <v>45</v>
      </c>
      <c r="E499" s="102">
        <v>37</v>
      </c>
      <c r="F499" s="102"/>
      <c r="G499" t="s">
        <v>759</v>
      </c>
      <c r="H499" s="102" t="s">
        <v>29</v>
      </c>
      <c r="I499" s="102" t="s">
        <v>2289</v>
      </c>
      <c r="J499" s="102" t="s">
        <v>2283</v>
      </c>
      <c r="L499" s="102">
        <v>27623</v>
      </c>
      <c r="M499" t="s">
        <v>700</v>
      </c>
      <c r="N499" t="s">
        <v>3943</v>
      </c>
      <c r="P499" s="102">
        <v>78</v>
      </c>
      <c r="Q499" s="102"/>
      <c r="R499" t="s">
        <v>2325</v>
      </c>
      <c r="S499" s="102" t="s">
        <v>29</v>
      </c>
      <c r="T499" s="102" t="s">
        <v>2280</v>
      </c>
      <c r="U499" s="102" t="s">
        <v>3334</v>
      </c>
    </row>
    <row r="500" spans="1:21" x14ac:dyDescent="0.2">
      <c r="A500" s="102">
        <v>309</v>
      </c>
      <c r="B500" t="s">
        <v>497</v>
      </c>
      <c r="C500" t="s">
        <v>65</v>
      </c>
      <c r="D500" t="s">
        <v>161</v>
      </c>
      <c r="E500" s="102">
        <v>37</v>
      </c>
      <c r="F500" s="102"/>
      <c r="G500" t="s">
        <v>759</v>
      </c>
      <c r="H500" s="102" t="s">
        <v>29</v>
      </c>
      <c r="I500" s="102" t="s">
        <v>2289</v>
      </c>
      <c r="J500" s="102" t="s">
        <v>2283</v>
      </c>
      <c r="L500" s="102">
        <v>32236</v>
      </c>
      <c r="M500" t="s">
        <v>171</v>
      </c>
      <c r="N500" t="s">
        <v>331</v>
      </c>
      <c r="O500" t="s">
        <v>606</v>
      </c>
      <c r="P500" s="102">
        <v>393</v>
      </c>
      <c r="Q500" s="102"/>
      <c r="R500" t="s">
        <v>3904</v>
      </c>
      <c r="S500" s="102" t="s">
        <v>29</v>
      </c>
      <c r="T500" s="102" t="s">
        <v>2280</v>
      </c>
      <c r="U500" s="102" t="s">
        <v>3334</v>
      </c>
    </row>
    <row r="501" spans="1:21" x14ac:dyDescent="0.2">
      <c r="A501" s="102">
        <v>322</v>
      </c>
      <c r="B501" t="s">
        <v>777</v>
      </c>
      <c r="C501" t="s">
        <v>936</v>
      </c>
      <c r="D501" t="s">
        <v>3944</v>
      </c>
      <c r="E501" s="102">
        <v>87</v>
      </c>
      <c r="F501" s="102"/>
      <c r="G501" t="s">
        <v>2424</v>
      </c>
      <c r="H501" s="102" t="s">
        <v>29</v>
      </c>
      <c r="I501" s="102" t="s">
        <v>2289</v>
      </c>
      <c r="J501" s="102" t="s">
        <v>2283</v>
      </c>
      <c r="L501" s="102">
        <v>19689</v>
      </c>
      <c r="M501" t="s">
        <v>256</v>
      </c>
      <c r="N501" t="s">
        <v>579</v>
      </c>
      <c r="O501" t="s">
        <v>567</v>
      </c>
      <c r="P501" s="102">
        <v>10093</v>
      </c>
      <c r="Q501" s="102"/>
      <c r="R501" t="s">
        <v>3945</v>
      </c>
      <c r="S501" s="102" t="s">
        <v>29</v>
      </c>
      <c r="T501" s="102" t="s">
        <v>2280</v>
      </c>
      <c r="U501" s="102" t="s">
        <v>3334</v>
      </c>
    </row>
    <row r="502" spans="1:21" x14ac:dyDescent="0.2">
      <c r="A502" s="102">
        <v>21758</v>
      </c>
      <c r="B502" t="s">
        <v>153</v>
      </c>
      <c r="C502" t="s">
        <v>314</v>
      </c>
      <c r="D502" t="s">
        <v>1160</v>
      </c>
      <c r="E502" s="102">
        <v>10178</v>
      </c>
      <c r="F502" s="102"/>
      <c r="G502" t="s">
        <v>2522</v>
      </c>
      <c r="H502" s="102" t="s">
        <v>29</v>
      </c>
      <c r="I502" s="102" t="s">
        <v>2289</v>
      </c>
      <c r="J502" s="102" t="s">
        <v>2283</v>
      </c>
      <c r="L502" s="102">
        <v>22540</v>
      </c>
      <c r="M502" t="s">
        <v>506</v>
      </c>
      <c r="N502" t="s">
        <v>404</v>
      </c>
      <c r="O502" t="s">
        <v>36</v>
      </c>
      <c r="P502" s="102">
        <v>10061</v>
      </c>
      <c r="Q502" s="102"/>
      <c r="R502" t="s">
        <v>2609</v>
      </c>
      <c r="S502" s="102" t="s">
        <v>29</v>
      </c>
      <c r="T502" s="102" t="s">
        <v>2280</v>
      </c>
      <c r="U502" s="102" t="s">
        <v>3334</v>
      </c>
    </row>
    <row r="503" spans="1:21" x14ac:dyDescent="0.2">
      <c r="A503" s="102">
        <v>10632</v>
      </c>
      <c r="B503" t="s">
        <v>256</v>
      </c>
      <c r="C503" t="s">
        <v>552</v>
      </c>
      <c r="D503" t="s">
        <v>314</v>
      </c>
      <c r="E503" s="102">
        <v>321</v>
      </c>
      <c r="F503" s="102"/>
      <c r="G503" t="s">
        <v>512</v>
      </c>
      <c r="H503" s="102" t="s">
        <v>29</v>
      </c>
      <c r="I503" s="102" t="s">
        <v>2290</v>
      </c>
      <c r="J503" s="102" t="s">
        <v>2283</v>
      </c>
      <c r="L503" s="102">
        <v>22871</v>
      </c>
      <c r="M503" t="s">
        <v>3946</v>
      </c>
      <c r="N503" t="s">
        <v>3947</v>
      </c>
      <c r="O503" t="s">
        <v>3948</v>
      </c>
      <c r="P503" s="102">
        <v>309</v>
      </c>
      <c r="Q503" s="102"/>
      <c r="R503" t="s">
        <v>2367</v>
      </c>
      <c r="S503" s="102" t="s">
        <v>29</v>
      </c>
      <c r="T503" s="102" t="s">
        <v>2280</v>
      </c>
      <c r="U503" s="102" t="s">
        <v>3334</v>
      </c>
    </row>
    <row r="504" spans="1:21" x14ac:dyDescent="0.2">
      <c r="A504" s="102">
        <v>134</v>
      </c>
      <c r="B504" t="s">
        <v>736</v>
      </c>
      <c r="C504" t="s">
        <v>688</v>
      </c>
      <c r="D504" t="s">
        <v>2634</v>
      </c>
      <c r="E504" s="102">
        <v>10197</v>
      </c>
      <c r="F504" s="102"/>
      <c r="G504" t="s">
        <v>2633</v>
      </c>
      <c r="H504" s="102" t="s">
        <v>29</v>
      </c>
      <c r="I504" s="102" t="s">
        <v>2290</v>
      </c>
      <c r="J504" s="102" t="s">
        <v>2283</v>
      </c>
      <c r="L504" s="102">
        <v>27827</v>
      </c>
      <c r="M504" t="s">
        <v>166</v>
      </c>
      <c r="N504" t="s">
        <v>3949</v>
      </c>
      <c r="O504" t="s">
        <v>3950</v>
      </c>
      <c r="P504" s="102">
        <v>309</v>
      </c>
      <c r="Q504" s="102"/>
      <c r="R504" t="s">
        <v>2367</v>
      </c>
      <c r="S504" s="102" t="s">
        <v>29</v>
      </c>
      <c r="T504" s="102" t="s">
        <v>2280</v>
      </c>
      <c r="U504" s="102" t="s">
        <v>3334</v>
      </c>
    </row>
    <row r="505" spans="1:21" x14ac:dyDescent="0.2">
      <c r="A505" s="102">
        <v>7288</v>
      </c>
      <c r="B505" t="s">
        <v>199</v>
      </c>
      <c r="C505" t="s">
        <v>720</v>
      </c>
      <c r="D505" t="s">
        <v>2173</v>
      </c>
      <c r="E505" s="102">
        <v>671</v>
      </c>
      <c r="F505" s="102"/>
      <c r="G505" t="s">
        <v>3648</v>
      </c>
      <c r="H505" s="102" t="s">
        <v>29</v>
      </c>
      <c r="I505" s="102" t="s">
        <v>2290</v>
      </c>
      <c r="J505" s="102" t="s">
        <v>2283</v>
      </c>
      <c r="L505" s="102">
        <v>22875</v>
      </c>
      <c r="M505" t="s">
        <v>3951</v>
      </c>
      <c r="N505" t="s">
        <v>3952</v>
      </c>
      <c r="P505" s="102">
        <v>76</v>
      </c>
      <c r="Q505" s="102"/>
      <c r="R505" t="s">
        <v>2279</v>
      </c>
      <c r="S505" s="102" t="s">
        <v>29</v>
      </c>
      <c r="T505" s="102" t="s">
        <v>2280</v>
      </c>
      <c r="U505" s="102" t="s">
        <v>3334</v>
      </c>
    </row>
    <row r="506" spans="1:21" x14ac:dyDescent="0.2">
      <c r="A506" s="102">
        <v>124</v>
      </c>
      <c r="B506" t="s">
        <v>3953</v>
      </c>
      <c r="C506" t="s">
        <v>2722</v>
      </c>
      <c r="D506" t="s">
        <v>278</v>
      </c>
      <c r="E506" s="102">
        <v>268</v>
      </c>
      <c r="F506" s="102"/>
      <c r="G506" t="s">
        <v>2721</v>
      </c>
      <c r="H506" s="102" t="s">
        <v>29</v>
      </c>
      <c r="I506" s="102" t="s">
        <v>2290</v>
      </c>
      <c r="J506" s="102" t="s">
        <v>2283</v>
      </c>
      <c r="L506" s="102">
        <v>30317</v>
      </c>
      <c r="M506" t="s">
        <v>37</v>
      </c>
      <c r="N506" t="s">
        <v>53</v>
      </c>
      <c r="O506" t="s">
        <v>69</v>
      </c>
      <c r="P506" s="102">
        <v>76</v>
      </c>
      <c r="Q506" s="102"/>
      <c r="R506" t="s">
        <v>2279</v>
      </c>
      <c r="S506" s="102" t="s">
        <v>29</v>
      </c>
      <c r="T506" s="102" t="s">
        <v>2280</v>
      </c>
      <c r="U506" s="102" t="s">
        <v>3334</v>
      </c>
    </row>
    <row r="507" spans="1:21" x14ac:dyDescent="0.2">
      <c r="A507" s="102">
        <v>20564</v>
      </c>
      <c r="B507" t="s">
        <v>225</v>
      </c>
      <c r="C507" t="s">
        <v>223</v>
      </c>
      <c r="D507" t="s">
        <v>444</v>
      </c>
      <c r="E507" s="102">
        <v>142</v>
      </c>
      <c r="F507" s="102"/>
      <c r="G507" t="s">
        <v>2297</v>
      </c>
      <c r="H507" s="102" t="s">
        <v>29</v>
      </c>
      <c r="I507" s="102" t="s">
        <v>2290</v>
      </c>
      <c r="J507" s="102" t="s">
        <v>2283</v>
      </c>
      <c r="L507" s="102">
        <v>22888</v>
      </c>
      <c r="M507" t="s">
        <v>58</v>
      </c>
      <c r="N507" t="s">
        <v>53</v>
      </c>
      <c r="O507" t="s">
        <v>138</v>
      </c>
      <c r="P507" s="102">
        <v>10008</v>
      </c>
      <c r="Q507" s="102"/>
      <c r="R507" t="s">
        <v>2406</v>
      </c>
      <c r="S507" s="102" t="s">
        <v>29</v>
      </c>
      <c r="T507" s="102" t="s">
        <v>2280</v>
      </c>
      <c r="U507" s="102" t="s">
        <v>3334</v>
      </c>
    </row>
    <row r="508" spans="1:21" x14ac:dyDescent="0.2">
      <c r="A508" s="102">
        <v>146</v>
      </c>
      <c r="B508" t="s">
        <v>913</v>
      </c>
      <c r="C508" t="s">
        <v>404</v>
      </c>
      <c r="D508" t="s">
        <v>215</v>
      </c>
      <c r="E508" s="102">
        <v>142</v>
      </c>
      <c r="F508" s="102"/>
      <c r="G508" t="s">
        <v>2297</v>
      </c>
      <c r="H508" s="102" t="s">
        <v>29</v>
      </c>
      <c r="I508" s="102" t="s">
        <v>2290</v>
      </c>
      <c r="J508" s="102" t="s">
        <v>2283</v>
      </c>
      <c r="L508" s="102">
        <v>33292</v>
      </c>
      <c r="M508" t="s">
        <v>3954</v>
      </c>
      <c r="N508" t="s">
        <v>3955</v>
      </c>
      <c r="P508" s="102">
        <v>114</v>
      </c>
      <c r="Q508" s="102"/>
      <c r="R508" t="s">
        <v>2327</v>
      </c>
      <c r="S508" s="102" t="s">
        <v>29</v>
      </c>
      <c r="T508" s="102" t="s">
        <v>2280</v>
      </c>
      <c r="U508" s="102" t="s">
        <v>3334</v>
      </c>
    </row>
    <row r="509" spans="1:21" x14ac:dyDescent="0.2">
      <c r="A509" s="102">
        <v>21244</v>
      </c>
      <c r="B509" t="s">
        <v>2356</v>
      </c>
      <c r="C509" t="s">
        <v>1798</v>
      </c>
      <c r="D509" t="s">
        <v>2357</v>
      </c>
      <c r="E509" s="102">
        <v>546</v>
      </c>
      <c r="F509" s="102"/>
      <c r="G509" t="s">
        <v>2308</v>
      </c>
      <c r="H509" s="102" t="s">
        <v>29</v>
      </c>
      <c r="I509" s="102" t="s">
        <v>2290</v>
      </c>
      <c r="J509" s="102" t="s">
        <v>2283</v>
      </c>
      <c r="L509" s="102">
        <v>23485</v>
      </c>
      <c r="M509" t="s">
        <v>3956</v>
      </c>
      <c r="N509" t="s">
        <v>3957</v>
      </c>
      <c r="P509" s="102">
        <v>10191</v>
      </c>
      <c r="Q509" s="102"/>
      <c r="R509" t="s">
        <v>1912</v>
      </c>
      <c r="S509" s="102" t="s">
        <v>29</v>
      </c>
      <c r="T509" s="102" t="s">
        <v>2280</v>
      </c>
      <c r="U509" s="102" t="s">
        <v>3334</v>
      </c>
    </row>
    <row r="510" spans="1:21" x14ac:dyDescent="0.2">
      <c r="A510" s="102">
        <v>121</v>
      </c>
      <c r="B510" t="s">
        <v>2304</v>
      </c>
      <c r="C510" t="s">
        <v>2305</v>
      </c>
      <c r="D510" t="s">
        <v>2305</v>
      </c>
      <c r="E510" s="102">
        <v>636</v>
      </c>
      <c r="F510" s="102"/>
      <c r="G510" t="s">
        <v>2303</v>
      </c>
      <c r="H510" s="102" t="s">
        <v>29</v>
      </c>
      <c r="I510" s="102" t="s">
        <v>2290</v>
      </c>
      <c r="J510" s="102" t="s">
        <v>2283</v>
      </c>
      <c r="L510" s="102">
        <v>22509</v>
      </c>
      <c r="M510" t="s">
        <v>543</v>
      </c>
      <c r="N510" t="s">
        <v>2675</v>
      </c>
      <c r="O510" t="s">
        <v>3958</v>
      </c>
      <c r="P510" s="102">
        <v>393</v>
      </c>
      <c r="Q510" s="102"/>
      <c r="R510" t="s">
        <v>3904</v>
      </c>
      <c r="S510" s="102" t="s">
        <v>29</v>
      </c>
      <c r="T510" s="102" t="s">
        <v>2280</v>
      </c>
      <c r="U510" s="102" t="s">
        <v>3334</v>
      </c>
    </row>
    <row r="511" spans="1:21" x14ac:dyDescent="0.2">
      <c r="A511" s="102">
        <v>22356</v>
      </c>
      <c r="B511" t="s">
        <v>245</v>
      </c>
      <c r="C511" t="s">
        <v>1974</v>
      </c>
      <c r="D511" t="s">
        <v>1251</v>
      </c>
      <c r="E511" s="102">
        <v>67</v>
      </c>
      <c r="F511" s="102"/>
      <c r="G511" t="s">
        <v>3517</v>
      </c>
      <c r="H511" s="102" t="s">
        <v>29</v>
      </c>
      <c r="I511" s="102" t="s">
        <v>2290</v>
      </c>
      <c r="J511" s="102" t="s">
        <v>2283</v>
      </c>
      <c r="L511" s="102">
        <v>22539</v>
      </c>
      <c r="M511" t="s">
        <v>225</v>
      </c>
      <c r="N511" t="s">
        <v>57</v>
      </c>
      <c r="O511" t="s">
        <v>3959</v>
      </c>
      <c r="P511" s="102">
        <v>10061</v>
      </c>
      <c r="Q511" s="102"/>
      <c r="R511" t="s">
        <v>2609</v>
      </c>
      <c r="S511" s="102" t="s">
        <v>29</v>
      </c>
      <c r="T511" s="102" t="s">
        <v>2280</v>
      </c>
      <c r="U511" s="102" t="s">
        <v>3334</v>
      </c>
    </row>
    <row r="512" spans="1:21" x14ac:dyDescent="0.2">
      <c r="A512" s="102">
        <v>22359</v>
      </c>
      <c r="B512" t="s">
        <v>2401</v>
      </c>
      <c r="C512" t="s">
        <v>279</v>
      </c>
      <c r="D512" t="s">
        <v>779</v>
      </c>
      <c r="E512" s="102">
        <v>67</v>
      </c>
      <c r="F512" s="102"/>
      <c r="G512" t="s">
        <v>3517</v>
      </c>
      <c r="H512" s="102" t="s">
        <v>29</v>
      </c>
      <c r="I512" s="102" t="s">
        <v>2290</v>
      </c>
      <c r="J512" s="102" t="s">
        <v>2283</v>
      </c>
      <c r="L512" s="102">
        <v>22550</v>
      </c>
      <c r="M512" t="s">
        <v>199</v>
      </c>
      <c r="N512" t="s">
        <v>57</v>
      </c>
      <c r="O512" t="s">
        <v>138</v>
      </c>
      <c r="P512" s="102">
        <v>673</v>
      </c>
      <c r="Q512" s="102"/>
      <c r="R512" t="s">
        <v>413</v>
      </c>
      <c r="S512" s="102" t="s">
        <v>29</v>
      </c>
      <c r="T512" s="102" t="s">
        <v>2280</v>
      </c>
      <c r="U512" s="102" t="s">
        <v>3334</v>
      </c>
    </row>
    <row r="513" spans="1:21" x14ac:dyDescent="0.2">
      <c r="A513" s="102">
        <v>172</v>
      </c>
      <c r="B513" t="s">
        <v>182</v>
      </c>
      <c r="C513" t="s">
        <v>44</v>
      </c>
      <c r="D513" t="s">
        <v>2160</v>
      </c>
      <c r="E513" s="102">
        <v>114</v>
      </c>
      <c r="F513" s="102"/>
      <c r="G513" t="s">
        <v>2327</v>
      </c>
      <c r="H513" s="102" t="s">
        <v>29</v>
      </c>
      <c r="I513" s="102" t="s">
        <v>2290</v>
      </c>
      <c r="J513" s="102" t="s">
        <v>2283</v>
      </c>
      <c r="L513" s="102">
        <v>23049</v>
      </c>
      <c r="M513" t="s">
        <v>58</v>
      </c>
      <c r="N513" t="s">
        <v>217</v>
      </c>
      <c r="O513" t="s">
        <v>35</v>
      </c>
      <c r="P513" s="102">
        <v>10199</v>
      </c>
      <c r="Q513" s="102"/>
      <c r="R513" t="s">
        <v>3939</v>
      </c>
      <c r="S513" s="102" t="s">
        <v>29</v>
      </c>
      <c r="T513" s="102" t="s">
        <v>2280</v>
      </c>
      <c r="U513" s="102" t="s">
        <v>3334</v>
      </c>
    </row>
    <row r="514" spans="1:21" x14ac:dyDescent="0.2">
      <c r="A514" s="102">
        <v>6534</v>
      </c>
      <c r="B514" t="s">
        <v>130</v>
      </c>
      <c r="C514" t="s">
        <v>552</v>
      </c>
      <c r="D514" t="s">
        <v>314</v>
      </c>
      <c r="E514" s="102">
        <v>321</v>
      </c>
      <c r="F514" s="102"/>
      <c r="G514" t="s">
        <v>512</v>
      </c>
      <c r="H514" s="102" t="s">
        <v>29</v>
      </c>
      <c r="I514" s="102" t="s">
        <v>2292</v>
      </c>
      <c r="J514" s="102" t="s">
        <v>2283</v>
      </c>
      <c r="L514" s="102">
        <v>29427</v>
      </c>
      <c r="M514" t="s">
        <v>3960</v>
      </c>
      <c r="N514" t="s">
        <v>3961</v>
      </c>
      <c r="O514" t="s">
        <v>57</v>
      </c>
      <c r="P514" s="102">
        <v>446</v>
      </c>
      <c r="Q514" s="102"/>
      <c r="R514" t="s">
        <v>2376</v>
      </c>
      <c r="S514" s="102" t="s">
        <v>29</v>
      </c>
      <c r="T514" s="102" t="s">
        <v>2280</v>
      </c>
      <c r="U514" s="102" t="s">
        <v>3334</v>
      </c>
    </row>
    <row r="515" spans="1:21" x14ac:dyDescent="0.2">
      <c r="A515" s="102">
        <v>57</v>
      </c>
      <c r="B515" t="s">
        <v>142</v>
      </c>
      <c r="C515" t="s">
        <v>143</v>
      </c>
      <c r="D515" t="s">
        <v>35</v>
      </c>
      <c r="E515" s="102">
        <v>253</v>
      </c>
      <c r="F515" s="102"/>
      <c r="G515" t="s">
        <v>2759</v>
      </c>
      <c r="H515" s="102" t="s">
        <v>29</v>
      </c>
      <c r="I515" s="102" t="s">
        <v>2292</v>
      </c>
      <c r="J515" s="102" t="s">
        <v>2283</v>
      </c>
      <c r="L515" s="102">
        <v>31397</v>
      </c>
      <c r="M515" t="s">
        <v>486</v>
      </c>
      <c r="N515" t="s">
        <v>285</v>
      </c>
      <c r="O515" t="s">
        <v>85</v>
      </c>
      <c r="P515" s="102">
        <v>309</v>
      </c>
      <c r="Q515" s="102"/>
      <c r="R515" t="s">
        <v>2367</v>
      </c>
      <c r="S515" s="102" t="s">
        <v>29</v>
      </c>
      <c r="T515" s="102" t="s">
        <v>2280</v>
      </c>
      <c r="U515" s="102" t="s">
        <v>3334</v>
      </c>
    </row>
    <row r="516" spans="1:21" x14ac:dyDescent="0.2">
      <c r="A516" s="102">
        <v>64</v>
      </c>
      <c r="B516" t="s">
        <v>908</v>
      </c>
      <c r="C516" t="s">
        <v>909</v>
      </c>
      <c r="D516" t="s">
        <v>909</v>
      </c>
      <c r="E516" s="102">
        <v>142</v>
      </c>
      <c r="F516" s="102"/>
      <c r="G516" t="s">
        <v>2297</v>
      </c>
      <c r="H516" s="102" t="s">
        <v>29</v>
      </c>
      <c r="I516" s="102" t="s">
        <v>2292</v>
      </c>
      <c r="J516" s="102" t="s">
        <v>2283</v>
      </c>
      <c r="L516" s="102">
        <v>27091</v>
      </c>
      <c r="M516" t="s">
        <v>153</v>
      </c>
      <c r="N516" t="s">
        <v>0</v>
      </c>
      <c r="O516" t="s">
        <v>3962</v>
      </c>
      <c r="P516" s="102">
        <v>10039</v>
      </c>
      <c r="Q516" s="102"/>
      <c r="R516" t="s">
        <v>1555</v>
      </c>
      <c r="S516" s="102" t="s">
        <v>29</v>
      </c>
      <c r="T516" s="102" t="s">
        <v>2280</v>
      </c>
      <c r="U516" s="102" t="s">
        <v>3334</v>
      </c>
    </row>
    <row r="517" spans="1:21" x14ac:dyDescent="0.2">
      <c r="A517" s="102">
        <v>1835</v>
      </c>
      <c r="B517" t="s">
        <v>123</v>
      </c>
      <c r="C517" t="s">
        <v>775</v>
      </c>
      <c r="D517" t="s">
        <v>35</v>
      </c>
      <c r="E517" s="102">
        <v>304</v>
      </c>
      <c r="F517" s="102"/>
      <c r="G517" t="s">
        <v>2605</v>
      </c>
      <c r="H517" s="102" t="s">
        <v>29</v>
      </c>
      <c r="I517" s="102" t="s">
        <v>2280</v>
      </c>
      <c r="J517" s="102" t="s">
        <v>2281</v>
      </c>
      <c r="L517" s="102">
        <v>28392</v>
      </c>
      <c r="M517" t="s">
        <v>241</v>
      </c>
      <c r="N517" t="s">
        <v>206</v>
      </c>
      <c r="O517" t="s">
        <v>648</v>
      </c>
      <c r="P517" s="102">
        <v>10202</v>
      </c>
      <c r="Q517" s="102"/>
      <c r="R517" t="s">
        <v>1952</v>
      </c>
      <c r="S517" s="102" t="s">
        <v>29</v>
      </c>
      <c r="T517" s="102" t="s">
        <v>2280</v>
      </c>
      <c r="U517" s="102" t="s">
        <v>3334</v>
      </c>
    </row>
    <row r="518" spans="1:21" x14ac:dyDescent="0.2">
      <c r="A518" s="102">
        <v>22183</v>
      </c>
      <c r="B518" t="s">
        <v>136</v>
      </c>
      <c r="C518" t="s">
        <v>575</v>
      </c>
      <c r="D518" t="s">
        <v>674</v>
      </c>
      <c r="E518" s="102">
        <v>10018</v>
      </c>
      <c r="F518" s="102"/>
      <c r="G518" t="s">
        <v>2427</v>
      </c>
      <c r="H518" s="102" t="s">
        <v>29</v>
      </c>
      <c r="I518" s="102" t="s">
        <v>2280</v>
      </c>
      <c r="J518" s="102" t="s">
        <v>2281</v>
      </c>
      <c r="L518" s="102">
        <v>27031</v>
      </c>
      <c r="M518" t="s">
        <v>193</v>
      </c>
      <c r="N518" t="s">
        <v>206</v>
      </c>
      <c r="O518" t="s">
        <v>747</v>
      </c>
      <c r="P518" s="102">
        <v>10181</v>
      </c>
      <c r="Q518" s="102"/>
      <c r="R518" t="s">
        <v>2296</v>
      </c>
      <c r="S518" s="102" t="s">
        <v>29</v>
      </c>
      <c r="T518" s="102" t="s">
        <v>2280</v>
      </c>
      <c r="U518" s="102" t="s">
        <v>3334</v>
      </c>
    </row>
    <row r="519" spans="1:21" x14ac:dyDescent="0.2">
      <c r="A519" s="102">
        <v>23359</v>
      </c>
      <c r="B519" t="s">
        <v>769</v>
      </c>
      <c r="C519" t="s">
        <v>474</v>
      </c>
      <c r="D519" t="s">
        <v>284</v>
      </c>
      <c r="E519" s="102">
        <v>10204</v>
      </c>
      <c r="F519" s="102"/>
      <c r="G519" t="s">
        <v>1927</v>
      </c>
      <c r="H519" s="102" t="s">
        <v>29</v>
      </c>
      <c r="I519" s="102" t="s">
        <v>2280</v>
      </c>
      <c r="J519" s="102" t="s">
        <v>2281</v>
      </c>
      <c r="L519" s="102">
        <v>28434</v>
      </c>
      <c r="M519" t="s">
        <v>37</v>
      </c>
      <c r="N519" t="s">
        <v>3963</v>
      </c>
      <c r="O519" t="s">
        <v>3964</v>
      </c>
      <c r="P519" s="102">
        <v>10181</v>
      </c>
      <c r="Q519" s="102"/>
      <c r="R519" t="s">
        <v>2296</v>
      </c>
      <c r="S519" s="102" t="s">
        <v>29</v>
      </c>
      <c r="T519" s="102" t="s">
        <v>2280</v>
      </c>
      <c r="U519" s="102" t="s">
        <v>3334</v>
      </c>
    </row>
    <row r="520" spans="1:21" x14ac:dyDescent="0.2">
      <c r="A520" s="102">
        <v>23183</v>
      </c>
      <c r="B520" t="s">
        <v>659</v>
      </c>
      <c r="C520" t="s">
        <v>1983</v>
      </c>
      <c r="D520" t="s">
        <v>3402</v>
      </c>
      <c r="E520" s="102">
        <v>321</v>
      </c>
      <c r="F520" s="102"/>
      <c r="G520" t="s">
        <v>512</v>
      </c>
      <c r="H520" s="102" t="s">
        <v>29</v>
      </c>
      <c r="I520" s="102" t="s">
        <v>2280</v>
      </c>
      <c r="J520" s="102" t="s">
        <v>2281</v>
      </c>
      <c r="L520" s="102">
        <v>15689</v>
      </c>
      <c r="M520" t="s">
        <v>166</v>
      </c>
      <c r="N520" t="s">
        <v>1173</v>
      </c>
      <c r="O520" t="s">
        <v>3965</v>
      </c>
      <c r="P520" s="102">
        <v>114</v>
      </c>
      <c r="Q520" s="102"/>
      <c r="R520" t="s">
        <v>2327</v>
      </c>
      <c r="S520" s="102" t="s">
        <v>29</v>
      </c>
      <c r="T520" s="102" t="s">
        <v>2280</v>
      </c>
      <c r="U520" s="102" t="s">
        <v>3334</v>
      </c>
    </row>
    <row r="521" spans="1:21" x14ac:dyDescent="0.2">
      <c r="A521" s="102">
        <v>1246</v>
      </c>
      <c r="B521" t="s">
        <v>915</v>
      </c>
      <c r="C521" t="s">
        <v>623</v>
      </c>
      <c r="D521" t="s">
        <v>53</v>
      </c>
      <c r="E521" s="102">
        <v>321</v>
      </c>
      <c r="F521" s="102"/>
      <c r="G521" t="s">
        <v>512</v>
      </c>
      <c r="H521" s="102" t="s">
        <v>29</v>
      </c>
      <c r="I521" s="102" t="s">
        <v>2280</v>
      </c>
      <c r="J521" s="102" t="s">
        <v>2281</v>
      </c>
      <c r="L521" s="102">
        <v>9599</v>
      </c>
      <c r="M521" t="s">
        <v>37</v>
      </c>
      <c r="N521" t="s">
        <v>1175</v>
      </c>
      <c r="O521" t="s">
        <v>3966</v>
      </c>
      <c r="P521" s="102">
        <v>76</v>
      </c>
      <c r="Q521" s="102"/>
      <c r="R521" t="s">
        <v>2279</v>
      </c>
      <c r="S521" s="102" t="s">
        <v>29</v>
      </c>
      <c r="T521" s="102" t="s">
        <v>2280</v>
      </c>
      <c r="U521" s="102" t="s">
        <v>3334</v>
      </c>
    </row>
    <row r="522" spans="1:21" x14ac:dyDescent="0.2">
      <c r="A522" s="102">
        <v>31006</v>
      </c>
      <c r="B522" t="s">
        <v>37</v>
      </c>
      <c r="C522" t="s">
        <v>161</v>
      </c>
      <c r="D522" t="s">
        <v>495</v>
      </c>
      <c r="E522" s="102">
        <v>2</v>
      </c>
      <c r="F522" s="102"/>
      <c r="G522" t="s">
        <v>2512</v>
      </c>
      <c r="H522" s="102" t="s">
        <v>29</v>
      </c>
      <c r="I522" s="102" t="s">
        <v>2280</v>
      </c>
      <c r="J522" s="102" t="s">
        <v>2281</v>
      </c>
      <c r="L522" s="102">
        <v>10770</v>
      </c>
      <c r="M522" t="s">
        <v>136</v>
      </c>
      <c r="N522" t="s">
        <v>147</v>
      </c>
      <c r="O522" t="s">
        <v>440</v>
      </c>
      <c r="P522" s="102">
        <v>309</v>
      </c>
      <c r="Q522" s="102"/>
      <c r="R522" t="s">
        <v>2367</v>
      </c>
      <c r="S522" s="102" t="s">
        <v>29</v>
      </c>
      <c r="T522" s="102" t="s">
        <v>2280</v>
      </c>
      <c r="U522" s="102" t="s">
        <v>3334</v>
      </c>
    </row>
    <row r="523" spans="1:21" x14ac:dyDescent="0.2">
      <c r="A523" s="102">
        <v>17145</v>
      </c>
      <c r="B523" t="s">
        <v>102</v>
      </c>
      <c r="C523" t="s">
        <v>223</v>
      </c>
      <c r="D523" t="s">
        <v>3734</v>
      </c>
      <c r="E523" s="102">
        <v>10130</v>
      </c>
      <c r="F523" s="102"/>
      <c r="G523" t="s">
        <v>2390</v>
      </c>
      <c r="H523" s="102" t="s">
        <v>29</v>
      </c>
      <c r="I523" s="102" t="s">
        <v>2280</v>
      </c>
      <c r="J523" s="102" t="s">
        <v>2281</v>
      </c>
      <c r="L523" s="102">
        <v>32033</v>
      </c>
      <c r="M523" t="s">
        <v>123</v>
      </c>
      <c r="N523" t="s">
        <v>3967</v>
      </c>
      <c r="O523" t="s">
        <v>3968</v>
      </c>
      <c r="P523" s="102">
        <v>393</v>
      </c>
      <c r="Q523" s="102"/>
      <c r="R523" t="s">
        <v>3904</v>
      </c>
      <c r="S523" s="102" t="s">
        <v>29</v>
      </c>
      <c r="T523" s="102" t="s">
        <v>2280</v>
      </c>
      <c r="U523" s="102" t="s">
        <v>3334</v>
      </c>
    </row>
    <row r="524" spans="1:21" x14ac:dyDescent="0.2">
      <c r="A524" s="102">
        <v>1359</v>
      </c>
      <c r="B524" t="s">
        <v>166</v>
      </c>
      <c r="C524" t="s">
        <v>749</v>
      </c>
      <c r="D524" t="s">
        <v>1085</v>
      </c>
      <c r="E524" s="102">
        <v>10043</v>
      </c>
      <c r="F524" s="102"/>
      <c r="G524" t="s">
        <v>2339</v>
      </c>
      <c r="H524" s="102" t="s">
        <v>29</v>
      </c>
      <c r="I524" s="102" t="s">
        <v>2280</v>
      </c>
      <c r="J524" s="102" t="s">
        <v>2281</v>
      </c>
      <c r="L524" s="102">
        <v>32695</v>
      </c>
      <c r="M524" t="s">
        <v>153</v>
      </c>
      <c r="N524" t="s">
        <v>3969</v>
      </c>
      <c r="O524" t="s">
        <v>675</v>
      </c>
      <c r="P524" s="102">
        <v>310</v>
      </c>
      <c r="Q524" s="102"/>
      <c r="R524" t="s">
        <v>2391</v>
      </c>
      <c r="S524" s="102" t="s">
        <v>29</v>
      </c>
      <c r="T524" s="102" t="s">
        <v>2280</v>
      </c>
      <c r="U524" s="102" t="s">
        <v>3334</v>
      </c>
    </row>
    <row r="525" spans="1:21" x14ac:dyDescent="0.2">
      <c r="A525" s="102">
        <v>1898</v>
      </c>
      <c r="B525" t="s">
        <v>854</v>
      </c>
      <c r="C525" t="s">
        <v>626</v>
      </c>
      <c r="D525" t="s">
        <v>100</v>
      </c>
      <c r="E525" s="102">
        <v>321</v>
      </c>
      <c r="F525" s="102"/>
      <c r="G525" t="s">
        <v>512</v>
      </c>
      <c r="H525" s="102" t="s">
        <v>29</v>
      </c>
      <c r="I525" s="102" t="s">
        <v>2280</v>
      </c>
      <c r="J525" s="102" t="s">
        <v>2281</v>
      </c>
      <c r="L525" s="102">
        <v>22881</v>
      </c>
      <c r="M525" t="s">
        <v>3970</v>
      </c>
      <c r="N525" t="s">
        <v>3971</v>
      </c>
      <c r="P525" s="102">
        <v>10008</v>
      </c>
      <c r="Q525" s="102"/>
      <c r="R525" t="s">
        <v>2406</v>
      </c>
      <c r="S525" s="102" t="s">
        <v>29</v>
      </c>
      <c r="T525" s="102" t="s">
        <v>2280</v>
      </c>
      <c r="U525" s="102" t="s">
        <v>3334</v>
      </c>
    </row>
    <row r="526" spans="1:21" x14ac:dyDescent="0.2">
      <c r="A526" s="102">
        <v>21353</v>
      </c>
      <c r="B526" t="s">
        <v>664</v>
      </c>
      <c r="C526" t="s">
        <v>35</v>
      </c>
      <c r="D526" t="s">
        <v>2112</v>
      </c>
      <c r="E526" s="102">
        <v>10168</v>
      </c>
      <c r="F526" s="102"/>
      <c r="G526" t="s">
        <v>2335</v>
      </c>
      <c r="H526" s="102" t="s">
        <v>29</v>
      </c>
      <c r="I526" s="102" t="s">
        <v>2280</v>
      </c>
      <c r="J526" s="102" t="s">
        <v>2281</v>
      </c>
      <c r="L526" s="102">
        <v>27456</v>
      </c>
      <c r="M526" t="s">
        <v>244</v>
      </c>
      <c r="N526" t="s">
        <v>256</v>
      </c>
      <c r="O526" t="s">
        <v>3972</v>
      </c>
      <c r="P526" s="102">
        <v>10194</v>
      </c>
      <c r="Q526" s="102"/>
      <c r="R526" t="s">
        <v>3924</v>
      </c>
      <c r="S526" s="102" t="s">
        <v>29</v>
      </c>
      <c r="T526" s="102" t="s">
        <v>2280</v>
      </c>
      <c r="U526" s="102" t="s">
        <v>3334</v>
      </c>
    </row>
    <row r="527" spans="1:21" x14ac:dyDescent="0.2">
      <c r="A527" s="102">
        <v>30811</v>
      </c>
      <c r="B527" t="s">
        <v>88</v>
      </c>
      <c r="C527" t="s">
        <v>44</v>
      </c>
      <c r="D527" t="s">
        <v>635</v>
      </c>
      <c r="E527" s="102">
        <v>10063</v>
      </c>
      <c r="F527" s="102"/>
      <c r="G527" t="s">
        <v>2328</v>
      </c>
      <c r="H527" s="102" t="s">
        <v>29</v>
      </c>
      <c r="I527" s="102" t="s">
        <v>2280</v>
      </c>
      <c r="J527" s="102" t="s">
        <v>2281</v>
      </c>
      <c r="L527" s="102">
        <v>27624</v>
      </c>
      <c r="M527" t="s">
        <v>471</v>
      </c>
      <c r="N527" t="s">
        <v>982</v>
      </c>
      <c r="O527" t="s">
        <v>35</v>
      </c>
      <c r="P527" s="102">
        <v>353</v>
      </c>
      <c r="Q527" s="102"/>
      <c r="R527" t="s">
        <v>2590</v>
      </c>
      <c r="S527" s="102" t="s">
        <v>29</v>
      </c>
      <c r="T527" s="102" t="s">
        <v>2280</v>
      </c>
      <c r="U527" s="102" t="s">
        <v>3334</v>
      </c>
    </row>
    <row r="528" spans="1:21" x14ac:dyDescent="0.2">
      <c r="A528" s="102">
        <v>4818</v>
      </c>
      <c r="B528" t="s">
        <v>88</v>
      </c>
      <c r="C528" t="s">
        <v>279</v>
      </c>
      <c r="D528" t="s">
        <v>3335</v>
      </c>
      <c r="E528" s="102">
        <v>2</v>
      </c>
      <c r="F528" s="102"/>
      <c r="G528" t="s">
        <v>2512</v>
      </c>
      <c r="H528" s="102" t="s">
        <v>29</v>
      </c>
      <c r="I528" s="102" t="s">
        <v>2280</v>
      </c>
      <c r="J528" s="102" t="s">
        <v>2281</v>
      </c>
      <c r="L528" s="102">
        <v>31099</v>
      </c>
      <c r="M528" t="s">
        <v>3973</v>
      </c>
      <c r="N528" t="s">
        <v>3974</v>
      </c>
      <c r="O528" t="s">
        <v>3975</v>
      </c>
      <c r="P528" s="102">
        <v>10094</v>
      </c>
      <c r="Q528" s="102"/>
      <c r="R528" t="s">
        <v>3976</v>
      </c>
      <c r="S528" s="102" t="s">
        <v>29</v>
      </c>
      <c r="T528" s="102" t="s">
        <v>2280</v>
      </c>
      <c r="U528" s="102" t="s">
        <v>3334</v>
      </c>
    </row>
    <row r="529" spans="1:21" x14ac:dyDescent="0.2">
      <c r="A529" s="102">
        <v>1891</v>
      </c>
      <c r="B529" t="s">
        <v>153</v>
      </c>
      <c r="C529" t="s">
        <v>331</v>
      </c>
      <c r="D529" t="s">
        <v>636</v>
      </c>
      <c r="E529" s="102">
        <v>626</v>
      </c>
      <c r="F529" s="102"/>
      <c r="G529" t="s">
        <v>2543</v>
      </c>
      <c r="H529" s="102" t="s">
        <v>29</v>
      </c>
      <c r="I529" s="102" t="s">
        <v>2280</v>
      </c>
      <c r="J529" s="102" t="s">
        <v>2281</v>
      </c>
      <c r="L529" s="102">
        <v>22512</v>
      </c>
      <c r="M529" t="s">
        <v>3977</v>
      </c>
      <c r="N529" t="s">
        <v>3978</v>
      </c>
      <c r="P529" s="102">
        <v>393</v>
      </c>
      <c r="Q529" s="102"/>
      <c r="R529" t="s">
        <v>3904</v>
      </c>
      <c r="S529" s="102" t="s">
        <v>29</v>
      </c>
      <c r="T529" s="102" t="s">
        <v>2280</v>
      </c>
      <c r="U529" s="102" t="s">
        <v>3334</v>
      </c>
    </row>
    <row r="530" spans="1:21" x14ac:dyDescent="0.2">
      <c r="A530" s="102">
        <v>18145</v>
      </c>
      <c r="B530" t="s">
        <v>450</v>
      </c>
      <c r="C530" t="s">
        <v>53</v>
      </c>
      <c r="D530" t="s">
        <v>1100</v>
      </c>
      <c r="E530" s="102">
        <v>10063</v>
      </c>
      <c r="F530" s="102"/>
      <c r="G530" t="s">
        <v>2328</v>
      </c>
      <c r="H530" s="102" t="s">
        <v>29</v>
      </c>
      <c r="I530" s="102" t="s">
        <v>2280</v>
      </c>
      <c r="J530" s="102" t="s">
        <v>2281</v>
      </c>
      <c r="L530" s="102">
        <v>31269</v>
      </c>
      <c r="M530" t="s">
        <v>594</v>
      </c>
      <c r="N530" t="s">
        <v>3979</v>
      </c>
      <c r="O530" t="s">
        <v>53</v>
      </c>
      <c r="P530" s="102">
        <v>10181</v>
      </c>
      <c r="Q530" s="102"/>
      <c r="R530" t="s">
        <v>2296</v>
      </c>
      <c r="S530" s="102" t="s">
        <v>29</v>
      </c>
      <c r="T530" s="102" t="s">
        <v>2280</v>
      </c>
      <c r="U530" s="102" t="s">
        <v>3334</v>
      </c>
    </row>
    <row r="531" spans="1:21" x14ac:dyDescent="0.2">
      <c r="A531" s="102">
        <v>22164</v>
      </c>
      <c r="B531" t="s">
        <v>124</v>
      </c>
      <c r="C531" t="s">
        <v>300</v>
      </c>
      <c r="D531" t="s">
        <v>2473</v>
      </c>
      <c r="E531" s="102">
        <v>347</v>
      </c>
      <c r="F531" s="102"/>
      <c r="G531" t="s">
        <v>2472</v>
      </c>
      <c r="H531" s="102" t="s">
        <v>29</v>
      </c>
      <c r="I531" s="102" t="s">
        <v>2280</v>
      </c>
      <c r="J531" s="102" t="s">
        <v>2281</v>
      </c>
      <c r="L531" s="102">
        <v>1927</v>
      </c>
      <c r="M531" t="s">
        <v>506</v>
      </c>
      <c r="N531" t="s">
        <v>3980</v>
      </c>
      <c r="O531" t="s">
        <v>579</v>
      </c>
      <c r="P531" s="102">
        <v>46</v>
      </c>
      <c r="Q531" s="102"/>
      <c r="R531" t="s">
        <v>3932</v>
      </c>
      <c r="S531" s="102" t="s">
        <v>29</v>
      </c>
      <c r="T531" s="102" t="s">
        <v>2280</v>
      </c>
      <c r="U531" s="102" t="s">
        <v>3334</v>
      </c>
    </row>
    <row r="532" spans="1:21" x14ac:dyDescent="0.2">
      <c r="A532" s="102">
        <v>19292</v>
      </c>
      <c r="B532" t="s">
        <v>1004</v>
      </c>
      <c r="C532" t="s">
        <v>133</v>
      </c>
      <c r="D532" t="s">
        <v>174</v>
      </c>
      <c r="E532" s="102">
        <v>10113</v>
      </c>
      <c r="F532" s="102"/>
      <c r="G532" t="s">
        <v>1822</v>
      </c>
      <c r="H532" s="102" t="s">
        <v>29</v>
      </c>
      <c r="I532" s="102" t="s">
        <v>2280</v>
      </c>
      <c r="J532" s="102" t="s">
        <v>2281</v>
      </c>
      <c r="L532" s="102">
        <v>33357</v>
      </c>
      <c r="M532" t="s">
        <v>87</v>
      </c>
      <c r="N532" t="s">
        <v>52</v>
      </c>
      <c r="O532" t="s">
        <v>3981</v>
      </c>
      <c r="P532" s="102">
        <v>310</v>
      </c>
      <c r="Q532" s="102"/>
      <c r="R532" t="s">
        <v>2391</v>
      </c>
      <c r="S532" s="102" t="s">
        <v>29</v>
      </c>
      <c r="T532" s="102" t="s">
        <v>2280</v>
      </c>
      <c r="U532" s="102" t="s">
        <v>3334</v>
      </c>
    </row>
    <row r="533" spans="1:21" x14ac:dyDescent="0.2">
      <c r="A533" s="102">
        <v>19597</v>
      </c>
      <c r="B533" t="s">
        <v>241</v>
      </c>
      <c r="C533" t="s">
        <v>3493</v>
      </c>
      <c r="D533" t="s">
        <v>709</v>
      </c>
      <c r="E533" s="102">
        <v>10018</v>
      </c>
      <c r="F533" s="102"/>
      <c r="G533" t="s">
        <v>2427</v>
      </c>
      <c r="H533" s="102" t="s">
        <v>29</v>
      </c>
      <c r="I533" s="102" t="s">
        <v>2280</v>
      </c>
      <c r="J533" s="102" t="s">
        <v>2281</v>
      </c>
      <c r="L533" s="102">
        <v>27531</v>
      </c>
      <c r="M533" t="s">
        <v>727</v>
      </c>
      <c r="N533" t="s">
        <v>3982</v>
      </c>
      <c r="O533" t="s">
        <v>3481</v>
      </c>
      <c r="P533" s="102">
        <v>10124</v>
      </c>
      <c r="Q533" s="102"/>
      <c r="R533" t="s">
        <v>2307</v>
      </c>
      <c r="S533" s="102" t="s">
        <v>29</v>
      </c>
      <c r="T533" s="102" t="s">
        <v>2280</v>
      </c>
      <c r="U533" s="102" t="s">
        <v>3334</v>
      </c>
    </row>
    <row r="534" spans="1:21" x14ac:dyDescent="0.2">
      <c r="A534" s="102">
        <v>18144</v>
      </c>
      <c r="B534" t="s">
        <v>171</v>
      </c>
      <c r="C534" t="s">
        <v>215</v>
      </c>
      <c r="D534" t="s">
        <v>3404</v>
      </c>
      <c r="E534" s="102">
        <v>10063</v>
      </c>
      <c r="F534" s="102"/>
      <c r="G534" t="s">
        <v>2328</v>
      </c>
      <c r="H534" s="102" t="s">
        <v>29</v>
      </c>
      <c r="I534" s="102" t="s">
        <v>2280</v>
      </c>
      <c r="J534" s="102" t="s">
        <v>2281</v>
      </c>
      <c r="L534" s="102">
        <v>23604</v>
      </c>
      <c r="M534" t="s">
        <v>2395</v>
      </c>
      <c r="N534" t="s">
        <v>438</v>
      </c>
      <c r="O534" t="s">
        <v>527</v>
      </c>
      <c r="P534" s="102">
        <v>650</v>
      </c>
      <c r="Q534" s="102"/>
      <c r="R534" t="s">
        <v>2571</v>
      </c>
      <c r="S534" s="102" t="s">
        <v>29</v>
      </c>
      <c r="T534" s="102" t="s">
        <v>2280</v>
      </c>
      <c r="U534" s="102" t="s">
        <v>3334</v>
      </c>
    </row>
    <row r="535" spans="1:21" x14ac:dyDescent="0.2">
      <c r="A535" s="102">
        <v>4819</v>
      </c>
      <c r="B535" t="s">
        <v>126</v>
      </c>
      <c r="C535" t="s">
        <v>215</v>
      </c>
      <c r="D535" t="s">
        <v>68</v>
      </c>
      <c r="E535" s="102">
        <v>10010</v>
      </c>
      <c r="F535" s="102"/>
      <c r="G535" t="s">
        <v>2459</v>
      </c>
      <c r="H535" s="102" t="s">
        <v>29</v>
      </c>
      <c r="I535" s="102" t="s">
        <v>2280</v>
      </c>
      <c r="J535" s="102" t="s">
        <v>2281</v>
      </c>
      <c r="L535" s="102">
        <v>22536</v>
      </c>
      <c r="M535" t="s">
        <v>272</v>
      </c>
      <c r="N535" t="s">
        <v>3335</v>
      </c>
      <c r="O535" t="s">
        <v>797</v>
      </c>
      <c r="P535" s="102">
        <v>10071</v>
      </c>
      <c r="Q535" s="102"/>
      <c r="R535" t="s">
        <v>2624</v>
      </c>
      <c r="S535" s="102" t="s">
        <v>29</v>
      </c>
      <c r="T535" s="102" t="s">
        <v>2280</v>
      </c>
      <c r="U535" s="102" t="s">
        <v>3334</v>
      </c>
    </row>
    <row r="536" spans="1:21" x14ac:dyDescent="0.2">
      <c r="A536" s="102">
        <v>18742</v>
      </c>
      <c r="B536" t="s">
        <v>306</v>
      </c>
      <c r="C536" t="s">
        <v>3983</v>
      </c>
      <c r="D536" t="s">
        <v>513</v>
      </c>
      <c r="E536" s="102">
        <v>10001</v>
      </c>
      <c r="F536" s="102"/>
      <c r="G536" t="s">
        <v>2575</v>
      </c>
      <c r="H536" s="102" t="s">
        <v>29</v>
      </c>
      <c r="I536" s="102" t="s">
        <v>2280</v>
      </c>
      <c r="J536" s="102" t="s">
        <v>2281</v>
      </c>
      <c r="L536" s="102">
        <v>32261</v>
      </c>
      <c r="M536" t="s">
        <v>3984</v>
      </c>
      <c r="N536" t="s">
        <v>3985</v>
      </c>
      <c r="O536" t="s">
        <v>331</v>
      </c>
      <c r="P536" s="102">
        <v>78</v>
      </c>
      <c r="Q536" s="102"/>
      <c r="R536" t="s">
        <v>2325</v>
      </c>
      <c r="S536" s="102" t="s">
        <v>29</v>
      </c>
      <c r="T536" s="102" t="s">
        <v>2280</v>
      </c>
      <c r="U536" s="102" t="s">
        <v>3334</v>
      </c>
    </row>
    <row r="537" spans="1:21" x14ac:dyDescent="0.2">
      <c r="A537" s="102">
        <v>27551</v>
      </c>
      <c r="B537" t="s">
        <v>340</v>
      </c>
      <c r="C537" t="s">
        <v>505</v>
      </c>
      <c r="D537" t="s">
        <v>515</v>
      </c>
      <c r="E537" s="102">
        <v>10043</v>
      </c>
      <c r="F537" s="102"/>
      <c r="G537" t="s">
        <v>2339</v>
      </c>
      <c r="H537" s="102" t="s">
        <v>29</v>
      </c>
      <c r="I537" s="102" t="s">
        <v>2280</v>
      </c>
      <c r="J537" s="102" t="s">
        <v>2281</v>
      </c>
      <c r="L537" s="102">
        <v>22637</v>
      </c>
      <c r="M537" t="s">
        <v>3986</v>
      </c>
      <c r="N537" t="s">
        <v>3987</v>
      </c>
      <c r="O537" t="s">
        <v>3988</v>
      </c>
      <c r="P537" s="102">
        <v>310</v>
      </c>
      <c r="Q537" s="102"/>
      <c r="R537" t="s">
        <v>2391</v>
      </c>
      <c r="S537" s="102" t="s">
        <v>29</v>
      </c>
      <c r="T537" s="102" t="s">
        <v>2280</v>
      </c>
      <c r="U537" s="102" t="s">
        <v>3334</v>
      </c>
    </row>
    <row r="538" spans="1:21" x14ac:dyDescent="0.2">
      <c r="A538" s="102">
        <v>18350</v>
      </c>
      <c r="B538" t="s">
        <v>2215</v>
      </c>
      <c r="C538" t="s">
        <v>138</v>
      </c>
      <c r="D538" t="s">
        <v>138</v>
      </c>
      <c r="E538" s="102">
        <v>10168</v>
      </c>
      <c r="F538" s="102"/>
      <c r="G538" t="s">
        <v>2335</v>
      </c>
      <c r="H538" s="102" t="s">
        <v>29</v>
      </c>
      <c r="I538" s="102" t="s">
        <v>2280</v>
      </c>
      <c r="J538" s="102" t="s">
        <v>2281</v>
      </c>
      <c r="L538" s="102">
        <v>33483</v>
      </c>
      <c r="M538" t="s">
        <v>2118</v>
      </c>
      <c r="N538" t="s">
        <v>314</v>
      </c>
      <c r="O538" t="s">
        <v>57</v>
      </c>
      <c r="P538" s="102">
        <v>10039</v>
      </c>
      <c r="Q538" s="102"/>
      <c r="R538" t="s">
        <v>1555</v>
      </c>
      <c r="S538" s="102" t="s">
        <v>29</v>
      </c>
      <c r="T538" s="102" t="s">
        <v>2280</v>
      </c>
      <c r="U538" s="102" t="s">
        <v>3334</v>
      </c>
    </row>
    <row r="539" spans="1:21" x14ac:dyDescent="0.2">
      <c r="A539" s="102">
        <v>1566</v>
      </c>
      <c r="B539" t="s">
        <v>88</v>
      </c>
      <c r="C539" t="s">
        <v>772</v>
      </c>
      <c r="D539" t="s">
        <v>82</v>
      </c>
      <c r="E539" s="102">
        <v>10043</v>
      </c>
      <c r="F539" s="102"/>
      <c r="G539" t="s">
        <v>2339</v>
      </c>
      <c r="H539" s="102" t="s">
        <v>29</v>
      </c>
      <c r="I539" s="102" t="s">
        <v>2280</v>
      </c>
      <c r="J539" s="102" t="s">
        <v>2281</v>
      </c>
      <c r="L539" s="102">
        <v>32160</v>
      </c>
      <c r="M539" t="s">
        <v>3989</v>
      </c>
      <c r="N539" t="s">
        <v>3990</v>
      </c>
      <c r="P539" s="102">
        <v>147</v>
      </c>
      <c r="Q539" s="102"/>
      <c r="R539" t="s">
        <v>2360</v>
      </c>
      <c r="S539" s="102" t="s">
        <v>29</v>
      </c>
      <c r="T539" s="102" t="s">
        <v>2280</v>
      </c>
      <c r="U539" s="102" t="s">
        <v>3334</v>
      </c>
    </row>
    <row r="540" spans="1:21" x14ac:dyDescent="0.2">
      <c r="A540" s="102">
        <v>1687</v>
      </c>
      <c r="B540" t="s">
        <v>477</v>
      </c>
      <c r="C540" t="s">
        <v>772</v>
      </c>
      <c r="D540" t="s">
        <v>82</v>
      </c>
      <c r="E540" s="102">
        <v>10113</v>
      </c>
      <c r="F540" s="102"/>
      <c r="G540" t="s">
        <v>1822</v>
      </c>
      <c r="H540" s="102" t="s">
        <v>29</v>
      </c>
      <c r="I540" s="102" t="s">
        <v>2280</v>
      </c>
      <c r="J540" s="102" t="s">
        <v>2281</v>
      </c>
      <c r="L540" s="102">
        <v>28386</v>
      </c>
      <c r="M540" t="s">
        <v>88</v>
      </c>
      <c r="N540" t="s">
        <v>3991</v>
      </c>
      <c r="O540" t="s">
        <v>748</v>
      </c>
      <c r="P540" s="102">
        <v>10039</v>
      </c>
      <c r="Q540" s="102"/>
      <c r="R540" t="s">
        <v>1555</v>
      </c>
      <c r="S540" s="102" t="s">
        <v>29</v>
      </c>
      <c r="T540" s="102" t="s">
        <v>2280</v>
      </c>
      <c r="U540" s="102" t="s">
        <v>3334</v>
      </c>
    </row>
    <row r="541" spans="1:21" x14ac:dyDescent="0.2">
      <c r="A541" s="102">
        <v>5093</v>
      </c>
      <c r="B541" t="s">
        <v>142</v>
      </c>
      <c r="C541" t="s">
        <v>851</v>
      </c>
      <c r="D541" t="s">
        <v>941</v>
      </c>
      <c r="E541" s="102">
        <v>626</v>
      </c>
      <c r="F541" s="102"/>
      <c r="G541" t="s">
        <v>2543</v>
      </c>
      <c r="H541" s="102" t="s">
        <v>29</v>
      </c>
      <c r="I541" s="102" t="s">
        <v>2280</v>
      </c>
      <c r="J541" s="102" t="s">
        <v>2281</v>
      </c>
      <c r="L541" s="102">
        <v>23052</v>
      </c>
      <c r="M541" t="s">
        <v>239</v>
      </c>
      <c r="N541" t="s">
        <v>3493</v>
      </c>
      <c r="O541" t="s">
        <v>3992</v>
      </c>
      <c r="P541" s="102">
        <v>10199</v>
      </c>
      <c r="Q541" s="102"/>
      <c r="R541" t="s">
        <v>3939</v>
      </c>
      <c r="S541" s="102" t="s">
        <v>29</v>
      </c>
      <c r="T541" s="102" t="s">
        <v>2280</v>
      </c>
      <c r="U541" s="102" t="s">
        <v>3334</v>
      </c>
    </row>
    <row r="542" spans="1:21" x14ac:dyDescent="0.2">
      <c r="A542" s="102">
        <v>1842</v>
      </c>
      <c r="B542" t="s">
        <v>707</v>
      </c>
      <c r="C542" t="s">
        <v>3993</v>
      </c>
      <c r="D542" t="s">
        <v>212</v>
      </c>
      <c r="E542" s="102">
        <v>10063</v>
      </c>
      <c r="F542" s="102"/>
      <c r="G542" t="s">
        <v>2328</v>
      </c>
      <c r="H542" s="102" t="s">
        <v>29</v>
      </c>
      <c r="I542" s="102" t="s">
        <v>2280</v>
      </c>
      <c r="J542" s="102" t="s">
        <v>2281</v>
      </c>
      <c r="L542" s="102">
        <v>22920</v>
      </c>
      <c r="M542" t="s">
        <v>230</v>
      </c>
      <c r="N542" t="s">
        <v>215</v>
      </c>
      <c r="O542" t="s">
        <v>223</v>
      </c>
      <c r="P542" s="102">
        <v>76</v>
      </c>
      <c r="Q542" s="102"/>
      <c r="R542" t="s">
        <v>2279</v>
      </c>
      <c r="S542" s="102" t="s">
        <v>29</v>
      </c>
      <c r="T542" s="102" t="s">
        <v>2280</v>
      </c>
      <c r="U542" s="102" t="s">
        <v>3334</v>
      </c>
    </row>
    <row r="543" spans="1:21" x14ac:dyDescent="0.2">
      <c r="A543" s="102">
        <v>17868</v>
      </c>
      <c r="B543" t="s">
        <v>37</v>
      </c>
      <c r="C543" t="s">
        <v>173</v>
      </c>
      <c r="D543" t="s">
        <v>786</v>
      </c>
      <c r="E543" s="102">
        <v>10043</v>
      </c>
      <c r="F543" s="102"/>
      <c r="G543" t="s">
        <v>2339</v>
      </c>
      <c r="H543" s="102" t="s">
        <v>29</v>
      </c>
      <c r="I543" s="102" t="s">
        <v>2280</v>
      </c>
      <c r="J543" s="102" t="s">
        <v>2281</v>
      </c>
      <c r="L543" s="102">
        <v>29430</v>
      </c>
      <c r="M543" t="s">
        <v>245</v>
      </c>
      <c r="N543" t="s">
        <v>215</v>
      </c>
      <c r="O543" t="s">
        <v>174</v>
      </c>
      <c r="P543" s="102">
        <v>114</v>
      </c>
      <c r="Q543" s="102"/>
      <c r="R543" t="s">
        <v>2327</v>
      </c>
      <c r="S543" s="102" t="s">
        <v>29</v>
      </c>
      <c r="T543" s="102" t="s">
        <v>2280</v>
      </c>
      <c r="U543" s="102" t="s">
        <v>3334</v>
      </c>
    </row>
    <row r="544" spans="1:21" x14ac:dyDescent="0.2">
      <c r="A544" s="102">
        <v>8411</v>
      </c>
      <c r="B544" t="s">
        <v>483</v>
      </c>
      <c r="C544" t="s">
        <v>400</v>
      </c>
      <c r="D544" t="s">
        <v>825</v>
      </c>
      <c r="E544" s="102">
        <v>10168</v>
      </c>
      <c r="F544" s="102"/>
      <c r="G544" t="s">
        <v>2335</v>
      </c>
      <c r="H544" s="102" t="s">
        <v>29</v>
      </c>
      <c r="I544" s="102" t="s">
        <v>2280</v>
      </c>
      <c r="J544" s="102" t="s">
        <v>2281</v>
      </c>
      <c r="L544" s="102">
        <v>31335</v>
      </c>
      <c r="M544" t="s">
        <v>471</v>
      </c>
      <c r="N544" t="s">
        <v>3994</v>
      </c>
      <c r="O544" t="s">
        <v>2562</v>
      </c>
      <c r="P544" s="102">
        <v>393</v>
      </c>
      <c r="Q544" s="102"/>
      <c r="R544" t="s">
        <v>3904</v>
      </c>
      <c r="S544" s="102" t="s">
        <v>29</v>
      </c>
      <c r="T544" s="102" t="s">
        <v>2280</v>
      </c>
      <c r="U544" s="102" t="s">
        <v>3334</v>
      </c>
    </row>
    <row r="545" spans="1:21" x14ac:dyDescent="0.2">
      <c r="A545" s="102">
        <v>17103</v>
      </c>
      <c r="B545" t="s">
        <v>142</v>
      </c>
      <c r="C545" t="s">
        <v>590</v>
      </c>
      <c r="D545" t="s">
        <v>1202</v>
      </c>
      <c r="E545" s="102">
        <v>10346</v>
      </c>
      <c r="F545" s="102"/>
      <c r="G545" t="s">
        <v>2745</v>
      </c>
      <c r="H545" s="102" t="s">
        <v>29</v>
      </c>
      <c r="I545" s="102" t="s">
        <v>2280</v>
      </c>
      <c r="J545" s="102" t="s">
        <v>2281</v>
      </c>
      <c r="L545" s="102">
        <v>22315</v>
      </c>
      <c r="M545" t="s">
        <v>153</v>
      </c>
      <c r="N545" t="s">
        <v>3669</v>
      </c>
      <c r="O545" t="s">
        <v>3543</v>
      </c>
      <c r="P545" s="102">
        <v>10039</v>
      </c>
      <c r="Q545" s="102"/>
      <c r="R545" t="s">
        <v>1555</v>
      </c>
      <c r="S545" s="102" t="s">
        <v>29</v>
      </c>
      <c r="T545" s="102" t="s">
        <v>2280</v>
      </c>
      <c r="U545" s="102" t="s">
        <v>3334</v>
      </c>
    </row>
    <row r="546" spans="1:21" x14ac:dyDescent="0.2">
      <c r="A546" s="102">
        <v>22282</v>
      </c>
      <c r="B546" t="s">
        <v>1972</v>
      </c>
      <c r="C546" t="s">
        <v>1118</v>
      </c>
      <c r="E546" s="102">
        <v>644</v>
      </c>
      <c r="F546" s="102"/>
      <c r="G546" t="s">
        <v>3353</v>
      </c>
      <c r="H546" s="102" t="s">
        <v>29</v>
      </c>
      <c r="I546" s="102" t="s">
        <v>2280</v>
      </c>
      <c r="J546" s="102" t="s">
        <v>2281</v>
      </c>
      <c r="L546" s="102">
        <v>33314</v>
      </c>
      <c r="M546" t="s">
        <v>225</v>
      </c>
      <c r="N546" t="s">
        <v>3995</v>
      </c>
      <c r="O546" t="s">
        <v>36</v>
      </c>
      <c r="P546" s="102">
        <v>10039</v>
      </c>
      <c r="Q546" s="102"/>
      <c r="R546" t="s">
        <v>1555</v>
      </c>
      <c r="S546" s="102" t="s">
        <v>29</v>
      </c>
      <c r="T546" s="102" t="s">
        <v>2280</v>
      </c>
      <c r="U546" s="102" t="s">
        <v>3334</v>
      </c>
    </row>
    <row r="547" spans="1:21" x14ac:dyDescent="0.2">
      <c r="A547" s="102">
        <v>1572</v>
      </c>
      <c r="B547" t="s">
        <v>497</v>
      </c>
      <c r="C547" t="s">
        <v>1110</v>
      </c>
      <c r="D547" t="s">
        <v>451</v>
      </c>
      <c r="E547" s="102">
        <v>104</v>
      </c>
      <c r="F547" s="102"/>
      <c r="G547" t="s">
        <v>2318</v>
      </c>
      <c r="H547" s="102" t="s">
        <v>29</v>
      </c>
      <c r="I547" s="102" t="s">
        <v>2280</v>
      </c>
      <c r="J547" s="102" t="s">
        <v>2281</v>
      </c>
      <c r="L547" s="102">
        <v>23635</v>
      </c>
      <c r="M547" t="s">
        <v>256</v>
      </c>
      <c r="N547" t="s">
        <v>361</v>
      </c>
      <c r="O547" t="s">
        <v>124</v>
      </c>
      <c r="P547" s="102">
        <v>10061</v>
      </c>
      <c r="Q547" s="102"/>
      <c r="R547" t="s">
        <v>2609</v>
      </c>
      <c r="S547" s="102" t="s">
        <v>29</v>
      </c>
      <c r="T547" s="102" t="s">
        <v>2280</v>
      </c>
      <c r="U547" s="102" t="s">
        <v>3334</v>
      </c>
    </row>
    <row r="548" spans="1:21" x14ac:dyDescent="0.2">
      <c r="A548" s="102">
        <v>1742</v>
      </c>
      <c r="B548" t="s">
        <v>166</v>
      </c>
      <c r="C548" t="s">
        <v>27</v>
      </c>
      <c r="D548" t="s">
        <v>2294</v>
      </c>
      <c r="E548" s="102">
        <v>10183</v>
      </c>
      <c r="F548" s="102"/>
      <c r="G548" t="s">
        <v>2295</v>
      </c>
      <c r="H548" s="102" t="s">
        <v>29</v>
      </c>
      <c r="I548" s="102" t="s">
        <v>2280</v>
      </c>
      <c r="J548" s="102" t="s">
        <v>2281</v>
      </c>
      <c r="L548" s="102">
        <v>18485</v>
      </c>
      <c r="M548" t="s">
        <v>123</v>
      </c>
      <c r="N548" t="s">
        <v>3996</v>
      </c>
      <c r="O548" t="s">
        <v>3997</v>
      </c>
      <c r="P548" s="102">
        <v>439</v>
      </c>
      <c r="Q548" s="102"/>
      <c r="R548" t="s">
        <v>2285</v>
      </c>
      <c r="S548" s="102" t="s">
        <v>29</v>
      </c>
      <c r="T548" s="102" t="s">
        <v>2280</v>
      </c>
      <c r="U548" s="102" t="s">
        <v>3334</v>
      </c>
    </row>
    <row r="549" spans="1:21" x14ac:dyDescent="0.2">
      <c r="A549" s="102">
        <v>10224</v>
      </c>
      <c r="B549" t="s">
        <v>87</v>
      </c>
      <c r="C549" t="s">
        <v>2188</v>
      </c>
      <c r="D549" t="s">
        <v>2189</v>
      </c>
      <c r="E549" s="102">
        <v>103</v>
      </c>
      <c r="F549" s="102"/>
      <c r="G549" t="s">
        <v>2548</v>
      </c>
      <c r="H549" s="102" t="s">
        <v>29</v>
      </c>
      <c r="I549" s="102" t="s">
        <v>2280</v>
      </c>
      <c r="J549" s="102" t="s">
        <v>2281</v>
      </c>
      <c r="L549" s="102">
        <v>20895</v>
      </c>
      <c r="M549" t="s">
        <v>130</v>
      </c>
      <c r="N549" t="s">
        <v>398</v>
      </c>
      <c r="O549" t="s">
        <v>54</v>
      </c>
      <c r="P549" s="102">
        <v>76</v>
      </c>
      <c r="Q549" s="102"/>
      <c r="R549" t="s">
        <v>2279</v>
      </c>
      <c r="S549" s="102" t="s">
        <v>29</v>
      </c>
      <c r="T549" s="102" t="s">
        <v>2280</v>
      </c>
      <c r="U549" s="102" t="s">
        <v>3334</v>
      </c>
    </row>
    <row r="550" spans="1:21" x14ac:dyDescent="0.2">
      <c r="A550" s="102">
        <v>1558</v>
      </c>
      <c r="B550" t="s">
        <v>160</v>
      </c>
      <c r="C550" t="s">
        <v>497</v>
      </c>
      <c r="D550" t="s">
        <v>138</v>
      </c>
      <c r="E550" s="102">
        <v>10129</v>
      </c>
      <c r="F550" s="102"/>
      <c r="G550" t="s">
        <v>2287</v>
      </c>
      <c r="H550" s="102" t="s">
        <v>29</v>
      </c>
      <c r="I550" s="102" t="s">
        <v>2280</v>
      </c>
      <c r="J550" s="102" t="s">
        <v>2281</v>
      </c>
      <c r="L550" s="102">
        <v>23735</v>
      </c>
      <c r="M550" t="s">
        <v>405</v>
      </c>
      <c r="N550" t="s">
        <v>3998</v>
      </c>
      <c r="O550" t="s">
        <v>3999</v>
      </c>
      <c r="P550" s="102">
        <v>266</v>
      </c>
      <c r="Q550" s="102"/>
      <c r="R550" t="s">
        <v>2365</v>
      </c>
      <c r="S550" s="102" t="s">
        <v>29</v>
      </c>
      <c r="T550" s="102" t="s">
        <v>2280</v>
      </c>
      <c r="U550" s="102" t="s">
        <v>3334</v>
      </c>
    </row>
    <row r="551" spans="1:21" x14ac:dyDescent="0.2">
      <c r="A551" s="102">
        <v>28448</v>
      </c>
      <c r="B551" t="s">
        <v>2435</v>
      </c>
      <c r="C551" t="s">
        <v>2436</v>
      </c>
      <c r="D551" t="s">
        <v>2437</v>
      </c>
      <c r="E551" s="102">
        <v>111</v>
      </c>
      <c r="F551" s="102"/>
      <c r="G551" t="s">
        <v>2431</v>
      </c>
      <c r="H551" s="102" t="s">
        <v>29</v>
      </c>
      <c r="I551" s="102" t="s">
        <v>2280</v>
      </c>
      <c r="J551" s="102" t="s">
        <v>2281</v>
      </c>
      <c r="L551" s="102">
        <v>30930</v>
      </c>
      <c r="M551" t="s">
        <v>4000</v>
      </c>
      <c r="N551" t="s">
        <v>367</v>
      </c>
      <c r="O551" t="s">
        <v>44</v>
      </c>
      <c r="P551" s="102">
        <v>10154</v>
      </c>
      <c r="Q551" s="102"/>
      <c r="R551" t="s">
        <v>2673</v>
      </c>
      <c r="S551" s="102" t="s">
        <v>29</v>
      </c>
      <c r="T551" s="102" t="s">
        <v>2280</v>
      </c>
      <c r="U551" s="102" t="s">
        <v>3334</v>
      </c>
    </row>
    <row r="552" spans="1:21" x14ac:dyDescent="0.2">
      <c r="A552" s="102">
        <v>1248</v>
      </c>
      <c r="B552" t="s">
        <v>250</v>
      </c>
      <c r="C552" t="s">
        <v>507</v>
      </c>
      <c r="D552" t="s">
        <v>138</v>
      </c>
      <c r="E552" s="102">
        <v>10129</v>
      </c>
      <c r="F552" s="102"/>
      <c r="G552" t="s">
        <v>2287</v>
      </c>
      <c r="H552" s="102" t="s">
        <v>29</v>
      </c>
      <c r="I552" s="102" t="s">
        <v>2280</v>
      </c>
      <c r="J552" s="102" t="s">
        <v>2281</v>
      </c>
      <c r="L552" s="102">
        <v>27370</v>
      </c>
      <c r="M552" t="s">
        <v>4001</v>
      </c>
      <c r="N552" t="s">
        <v>367</v>
      </c>
      <c r="O552" t="s">
        <v>27</v>
      </c>
      <c r="P552" s="102">
        <v>147</v>
      </c>
      <c r="Q552" s="102"/>
      <c r="R552" t="s">
        <v>2360</v>
      </c>
      <c r="S552" s="102" t="s">
        <v>29</v>
      </c>
      <c r="T552" s="102" t="s">
        <v>2280</v>
      </c>
      <c r="U552" s="102" t="s">
        <v>3334</v>
      </c>
    </row>
    <row r="553" spans="1:21" x14ac:dyDescent="0.2">
      <c r="A553" s="102">
        <v>27371</v>
      </c>
      <c r="B553" t="s">
        <v>896</v>
      </c>
      <c r="C553" t="s">
        <v>36</v>
      </c>
      <c r="D553" t="s">
        <v>418</v>
      </c>
      <c r="E553" s="102">
        <v>10129</v>
      </c>
      <c r="F553" s="102"/>
      <c r="G553" t="s">
        <v>2287</v>
      </c>
      <c r="H553" s="102" t="s">
        <v>29</v>
      </c>
      <c r="I553" s="102" t="s">
        <v>2280</v>
      </c>
      <c r="J553" s="102" t="s">
        <v>2281</v>
      </c>
      <c r="L553" s="102">
        <v>14555</v>
      </c>
      <c r="M553" t="s">
        <v>417</v>
      </c>
      <c r="N553" t="s">
        <v>138</v>
      </c>
      <c r="O553" t="s">
        <v>316</v>
      </c>
      <c r="P553" s="102">
        <v>10061</v>
      </c>
      <c r="Q553" s="102"/>
      <c r="R553" t="s">
        <v>2609</v>
      </c>
      <c r="S553" s="102" t="s">
        <v>29</v>
      </c>
      <c r="T553" s="102" t="s">
        <v>2280</v>
      </c>
      <c r="U553" s="102" t="s">
        <v>3334</v>
      </c>
    </row>
    <row r="554" spans="1:21" x14ac:dyDescent="0.2">
      <c r="A554" s="102">
        <v>4628</v>
      </c>
      <c r="B554" t="s">
        <v>2432</v>
      </c>
      <c r="C554" t="s">
        <v>1197</v>
      </c>
      <c r="D554" t="s">
        <v>44</v>
      </c>
      <c r="E554" s="102">
        <v>111</v>
      </c>
      <c r="F554" s="102"/>
      <c r="G554" t="s">
        <v>2431</v>
      </c>
      <c r="H554" s="102" t="s">
        <v>29</v>
      </c>
      <c r="I554" s="102" t="s">
        <v>2280</v>
      </c>
      <c r="J554" s="102" t="s">
        <v>2281</v>
      </c>
      <c r="L554" s="102">
        <v>31759</v>
      </c>
      <c r="M554" t="s">
        <v>256</v>
      </c>
      <c r="N554" t="s">
        <v>138</v>
      </c>
      <c r="O554" t="s">
        <v>4002</v>
      </c>
      <c r="P554" s="102">
        <v>10194</v>
      </c>
      <c r="Q554" s="102"/>
      <c r="R554" t="s">
        <v>3924</v>
      </c>
      <c r="S554" s="102" t="s">
        <v>29</v>
      </c>
      <c r="T554" s="102" t="s">
        <v>2280</v>
      </c>
      <c r="U554" s="102" t="s">
        <v>3334</v>
      </c>
    </row>
    <row r="555" spans="1:21" x14ac:dyDescent="0.2">
      <c r="A555" s="102">
        <v>7292</v>
      </c>
      <c r="B555" t="s">
        <v>199</v>
      </c>
      <c r="C555" t="s">
        <v>720</v>
      </c>
      <c r="D555" t="s">
        <v>1265</v>
      </c>
      <c r="E555" s="102">
        <v>671</v>
      </c>
      <c r="F555" s="102"/>
      <c r="G555" t="s">
        <v>3648</v>
      </c>
      <c r="H555" s="102" t="s">
        <v>29</v>
      </c>
      <c r="I555" s="102" t="s">
        <v>2280</v>
      </c>
      <c r="J555" s="102" t="s">
        <v>2281</v>
      </c>
      <c r="L555" s="102">
        <v>22884</v>
      </c>
      <c r="M555" t="s">
        <v>477</v>
      </c>
      <c r="N555" t="s">
        <v>4003</v>
      </c>
      <c r="O555" t="s">
        <v>4004</v>
      </c>
      <c r="P555" s="102">
        <v>10008</v>
      </c>
      <c r="Q555" s="102"/>
      <c r="R555" t="s">
        <v>2406</v>
      </c>
      <c r="S555" s="102" t="s">
        <v>29</v>
      </c>
      <c r="T555" s="102" t="s">
        <v>2280</v>
      </c>
      <c r="U555" s="102" t="s">
        <v>3334</v>
      </c>
    </row>
    <row r="556" spans="1:21" x14ac:dyDescent="0.2">
      <c r="A556" s="102">
        <v>18595</v>
      </c>
      <c r="B556" t="s">
        <v>88</v>
      </c>
      <c r="C556" t="s">
        <v>1772</v>
      </c>
      <c r="E556" s="102">
        <v>10046</v>
      </c>
      <c r="F556" s="102"/>
      <c r="G556" t="s">
        <v>2488</v>
      </c>
      <c r="H556" s="102" t="s">
        <v>29</v>
      </c>
      <c r="I556" s="102" t="s">
        <v>2280</v>
      </c>
      <c r="J556" s="102" t="s">
        <v>2281</v>
      </c>
      <c r="L556" s="102">
        <v>27231</v>
      </c>
      <c r="M556" t="s">
        <v>198</v>
      </c>
      <c r="N556" t="s">
        <v>27</v>
      </c>
      <c r="O556" t="s">
        <v>4005</v>
      </c>
      <c r="P556" s="102">
        <v>114</v>
      </c>
      <c r="Q556" s="102"/>
      <c r="R556" t="s">
        <v>2327</v>
      </c>
      <c r="S556" s="102" t="s">
        <v>29</v>
      </c>
      <c r="T556" s="102" t="s">
        <v>2280</v>
      </c>
      <c r="U556" s="102" t="s">
        <v>3334</v>
      </c>
    </row>
    <row r="557" spans="1:21" x14ac:dyDescent="0.2">
      <c r="A557" s="102">
        <v>1658</v>
      </c>
      <c r="B557" t="s">
        <v>225</v>
      </c>
      <c r="C557" t="s">
        <v>284</v>
      </c>
      <c r="D557" t="s">
        <v>704</v>
      </c>
      <c r="E557" s="102">
        <v>10040</v>
      </c>
      <c r="F557" s="102"/>
      <c r="G557" t="s">
        <v>2366</v>
      </c>
      <c r="H557" s="102" t="s">
        <v>29</v>
      </c>
      <c r="I557" s="102" t="s">
        <v>2280</v>
      </c>
      <c r="J557" s="102" t="s">
        <v>2281</v>
      </c>
      <c r="L557" s="102">
        <v>28916</v>
      </c>
      <c r="M557" t="s">
        <v>4006</v>
      </c>
      <c r="N557" t="s">
        <v>27</v>
      </c>
      <c r="O557" t="s">
        <v>694</v>
      </c>
      <c r="P557" s="102">
        <v>10181</v>
      </c>
      <c r="Q557" s="102"/>
      <c r="R557" t="s">
        <v>2296</v>
      </c>
      <c r="S557" s="102" t="s">
        <v>29</v>
      </c>
      <c r="T557" s="102" t="s">
        <v>2280</v>
      </c>
      <c r="U557" s="102" t="s">
        <v>3334</v>
      </c>
    </row>
    <row r="558" spans="1:21" x14ac:dyDescent="0.2">
      <c r="A558" s="102">
        <v>17079</v>
      </c>
      <c r="B558" t="s">
        <v>166</v>
      </c>
      <c r="C558" t="s">
        <v>1276</v>
      </c>
      <c r="D558" t="s">
        <v>478</v>
      </c>
      <c r="E558" s="102">
        <v>10046</v>
      </c>
      <c r="F558" s="102"/>
      <c r="G558" t="s">
        <v>2488</v>
      </c>
      <c r="H558" s="102" t="s">
        <v>29</v>
      </c>
      <c r="I558" s="102" t="s">
        <v>2280</v>
      </c>
      <c r="J558" s="102" t="s">
        <v>2281</v>
      </c>
      <c r="L558" s="102">
        <v>22979</v>
      </c>
      <c r="M558" t="s">
        <v>4007</v>
      </c>
      <c r="N558" t="s">
        <v>4008</v>
      </c>
      <c r="O558" t="s">
        <v>4009</v>
      </c>
      <c r="P558" s="102">
        <v>600</v>
      </c>
      <c r="Q558" s="102"/>
      <c r="R558" t="s">
        <v>2340</v>
      </c>
      <c r="S558" s="102" t="s">
        <v>29</v>
      </c>
      <c r="T558" s="102" t="s">
        <v>2280</v>
      </c>
      <c r="U558" s="102" t="s">
        <v>3334</v>
      </c>
    </row>
    <row r="559" spans="1:21" x14ac:dyDescent="0.2">
      <c r="A559" s="102">
        <v>5367</v>
      </c>
      <c r="B559" t="s">
        <v>285</v>
      </c>
      <c r="C559" t="s">
        <v>516</v>
      </c>
      <c r="D559" t="s">
        <v>276</v>
      </c>
      <c r="E559" s="102">
        <v>291</v>
      </c>
      <c r="F559" s="102"/>
      <c r="G559" t="s">
        <v>2580</v>
      </c>
      <c r="H559" s="102" t="s">
        <v>29</v>
      </c>
      <c r="I559" s="102" t="s">
        <v>2280</v>
      </c>
      <c r="J559" s="102" t="s">
        <v>2281</v>
      </c>
      <c r="L559" s="102">
        <v>27440</v>
      </c>
      <c r="M559" t="s">
        <v>566</v>
      </c>
      <c r="N559" t="s">
        <v>4010</v>
      </c>
      <c r="O559" t="s">
        <v>229</v>
      </c>
      <c r="P559" s="102">
        <v>650</v>
      </c>
      <c r="Q559" s="102"/>
      <c r="R559" t="s">
        <v>2571</v>
      </c>
      <c r="S559" s="102" t="s">
        <v>29</v>
      </c>
      <c r="T559" s="102" t="s">
        <v>2280</v>
      </c>
      <c r="U559" s="102" t="s">
        <v>3334</v>
      </c>
    </row>
    <row r="560" spans="1:21" x14ac:dyDescent="0.2">
      <c r="A560" s="102">
        <v>1995</v>
      </c>
      <c r="B560" t="s">
        <v>218</v>
      </c>
      <c r="C560" t="s">
        <v>545</v>
      </c>
      <c r="D560" t="s">
        <v>546</v>
      </c>
      <c r="E560" s="102">
        <v>128</v>
      </c>
      <c r="F560" s="102"/>
      <c r="G560" t="s">
        <v>2363</v>
      </c>
      <c r="H560" s="102" t="s">
        <v>29</v>
      </c>
      <c r="I560" s="102" t="s">
        <v>2280</v>
      </c>
      <c r="J560" s="102" t="s">
        <v>2281</v>
      </c>
      <c r="L560" s="102">
        <v>33440</v>
      </c>
      <c r="M560" t="s">
        <v>244</v>
      </c>
      <c r="N560" t="s">
        <v>54</v>
      </c>
      <c r="O560" t="s">
        <v>4011</v>
      </c>
      <c r="P560" s="102">
        <v>310</v>
      </c>
      <c r="Q560" s="102"/>
      <c r="R560" t="s">
        <v>2391</v>
      </c>
      <c r="S560" s="102" t="s">
        <v>29</v>
      </c>
      <c r="T560" s="102" t="s">
        <v>2280</v>
      </c>
      <c r="U560" s="102" t="s">
        <v>3334</v>
      </c>
    </row>
    <row r="561" spans="1:21" x14ac:dyDescent="0.2">
      <c r="A561" s="102">
        <v>1346</v>
      </c>
      <c r="B561" t="s">
        <v>354</v>
      </c>
      <c r="C561" t="s">
        <v>468</v>
      </c>
      <c r="D561" t="s">
        <v>469</v>
      </c>
      <c r="E561" s="102">
        <v>256</v>
      </c>
      <c r="F561" s="102"/>
      <c r="G561" t="s">
        <v>2623</v>
      </c>
      <c r="H561" s="102" t="s">
        <v>29</v>
      </c>
      <c r="I561" s="102" t="s">
        <v>2280</v>
      </c>
      <c r="J561" s="102" t="s">
        <v>2281</v>
      </c>
      <c r="L561" s="102">
        <v>22624</v>
      </c>
      <c r="M561" t="s">
        <v>777</v>
      </c>
      <c r="N561" t="s">
        <v>54</v>
      </c>
      <c r="O561" t="s">
        <v>213</v>
      </c>
      <c r="P561" s="102">
        <v>10124</v>
      </c>
      <c r="Q561" s="102"/>
      <c r="R561" t="s">
        <v>2307</v>
      </c>
      <c r="S561" s="102" t="s">
        <v>29</v>
      </c>
      <c r="T561" s="102" t="s">
        <v>2280</v>
      </c>
      <c r="U561" s="102" t="s">
        <v>3334</v>
      </c>
    </row>
    <row r="562" spans="1:21" x14ac:dyDescent="0.2">
      <c r="A562" s="102">
        <v>2004</v>
      </c>
      <c r="B562" t="s">
        <v>88</v>
      </c>
      <c r="C562" t="s">
        <v>162</v>
      </c>
      <c r="D562" t="s">
        <v>533</v>
      </c>
      <c r="E562" s="102">
        <v>598</v>
      </c>
      <c r="F562" s="102"/>
      <c r="G562" t="s">
        <v>1497</v>
      </c>
      <c r="H562" s="102" t="s">
        <v>29</v>
      </c>
      <c r="I562" s="102" t="s">
        <v>2280</v>
      </c>
      <c r="J562" s="102" t="s">
        <v>2281</v>
      </c>
      <c r="L562" s="102">
        <v>19676</v>
      </c>
      <c r="M562" t="s">
        <v>405</v>
      </c>
      <c r="N562" t="s">
        <v>54</v>
      </c>
      <c r="O562" t="s">
        <v>58</v>
      </c>
      <c r="P562" s="102">
        <v>46</v>
      </c>
      <c r="Q562" s="102"/>
      <c r="R562" t="s">
        <v>3932</v>
      </c>
      <c r="S562" s="102" t="s">
        <v>29</v>
      </c>
      <c r="T562" s="102" t="s">
        <v>2280</v>
      </c>
      <c r="U562" s="102" t="s">
        <v>3334</v>
      </c>
    </row>
    <row r="563" spans="1:21" x14ac:dyDescent="0.2">
      <c r="A563" s="102">
        <v>1965</v>
      </c>
      <c r="B563" t="s">
        <v>1151</v>
      </c>
      <c r="C563" t="s">
        <v>798</v>
      </c>
      <c r="D563" t="s">
        <v>44</v>
      </c>
      <c r="E563" s="102">
        <v>406</v>
      </c>
      <c r="F563" s="102"/>
      <c r="G563" t="s">
        <v>2591</v>
      </c>
      <c r="H563" s="102" t="s">
        <v>29</v>
      </c>
      <c r="I563" s="102" t="s">
        <v>2280</v>
      </c>
      <c r="J563" s="102" t="s">
        <v>2281</v>
      </c>
      <c r="L563" s="102">
        <v>31194</v>
      </c>
      <c r="M563" t="s">
        <v>37</v>
      </c>
      <c r="N563" t="s">
        <v>4012</v>
      </c>
      <c r="O563" t="s">
        <v>496</v>
      </c>
      <c r="P563" s="102">
        <v>310</v>
      </c>
      <c r="Q563" s="102"/>
      <c r="R563" t="s">
        <v>2391</v>
      </c>
      <c r="S563" s="102" t="s">
        <v>29</v>
      </c>
      <c r="T563" s="102" t="s">
        <v>2280</v>
      </c>
      <c r="U563" s="102" t="s">
        <v>3334</v>
      </c>
    </row>
    <row r="564" spans="1:21" x14ac:dyDescent="0.2">
      <c r="A564" s="102">
        <v>1392</v>
      </c>
      <c r="B564" t="s">
        <v>78</v>
      </c>
      <c r="C564" t="s">
        <v>96</v>
      </c>
      <c r="D564" t="s">
        <v>117</v>
      </c>
      <c r="E564" s="102">
        <v>643</v>
      </c>
      <c r="F564" s="102"/>
      <c r="G564" t="s">
        <v>2324</v>
      </c>
      <c r="H564" s="102" t="s">
        <v>29</v>
      </c>
      <c r="I564" s="102" t="s">
        <v>2280</v>
      </c>
      <c r="J564" s="102" t="s">
        <v>2281</v>
      </c>
      <c r="L564" s="102">
        <v>29261</v>
      </c>
      <c r="M564" t="s">
        <v>4013</v>
      </c>
      <c r="N564" t="s">
        <v>4014</v>
      </c>
      <c r="P564" s="102">
        <v>393</v>
      </c>
      <c r="Q564" s="102"/>
      <c r="R564" t="s">
        <v>3904</v>
      </c>
      <c r="S564" s="102" t="s">
        <v>29</v>
      </c>
      <c r="T564" s="102" t="s">
        <v>2280</v>
      </c>
      <c r="U564" s="102" t="s">
        <v>3334</v>
      </c>
    </row>
    <row r="565" spans="1:21" x14ac:dyDescent="0.2">
      <c r="A565" s="102">
        <v>25392</v>
      </c>
      <c r="B565" t="s">
        <v>83</v>
      </c>
      <c r="C565" t="s">
        <v>328</v>
      </c>
      <c r="D565" t="s">
        <v>108</v>
      </c>
      <c r="E565" s="102">
        <v>259</v>
      </c>
      <c r="F565" s="102"/>
      <c r="G565" t="s">
        <v>2515</v>
      </c>
      <c r="H565" s="102" t="s">
        <v>29</v>
      </c>
      <c r="I565" s="102" t="s">
        <v>2280</v>
      </c>
      <c r="J565" s="102" t="s">
        <v>2281</v>
      </c>
      <c r="L565" s="102">
        <v>1268</v>
      </c>
      <c r="M565" t="s">
        <v>4015</v>
      </c>
      <c r="N565" t="s">
        <v>3886</v>
      </c>
      <c r="O565" t="s">
        <v>4016</v>
      </c>
      <c r="P565" s="102">
        <v>393</v>
      </c>
      <c r="Q565" s="102"/>
      <c r="R565" t="s">
        <v>3904</v>
      </c>
      <c r="S565" s="102" t="s">
        <v>29</v>
      </c>
      <c r="T565" s="102" t="s">
        <v>2280</v>
      </c>
      <c r="U565" s="102" t="s">
        <v>3334</v>
      </c>
    </row>
    <row r="566" spans="1:21" x14ac:dyDescent="0.2">
      <c r="A566" s="102">
        <v>7403</v>
      </c>
      <c r="B566" t="s">
        <v>365</v>
      </c>
      <c r="C566" t="s">
        <v>717</v>
      </c>
      <c r="D566" t="s">
        <v>718</v>
      </c>
      <c r="E566" s="102">
        <v>261</v>
      </c>
      <c r="F566" s="102"/>
      <c r="G566" t="s">
        <v>2312</v>
      </c>
      <c r="H566" s="102" t="s">
        <v>29</v>
      </c>
      <c r="I566" s="102" t="s">
        <v>2280</v>
      </c>
      <c r="J566" s="102" t="s">
        <v>2281</v>
      </c>
      <c r="L566" s="102">
        <v>32027</v>
      </c>
      <c r="M566" t="s">
        <v>598</v>
      </c>
      <c r="N566" t="s">
        <v>68</v>
      </c>
      <c r="O566" t="s">
        <v>328</v>
      </c>
      <c r="P566" s="102">
        <v>650</v>
      </c>
      <c r="Q566" s="102"/>
      <c r="R566" t="s">
        <v>2571</v>
      </c>
      <c r="S566" s="102" t="s">
        <v>29</v>
      </c>
      <c r="T566" s="102" t="s">
        <v>2280</v>
      </c>
      <c r="U566" s="102" t="s">
        <v>3334</v>
      </c>
    </row>
    <row r="567" spans="1:21" x14ac:dyDescent="0.2">
      <c r="A567" s="102">
        <v>4181</v>
      </c>
      <c r="B567" t="s">
        <v>2466</v>
      </c>
      <c r="C567" t="s">
        <v>2467</v>
      </c>
      <c r="D567" t="s">
        <v>2463</v>
      </c>
      <c r="E567" s="102">
        <v>258</v>
      </c>
      <c r="F567" s="102"/>
      <c r="G567" t="s">
        <v>2469</v>
      </c>
      <c r="H567" s="102" t="s">
        <v>29</v>
      </c>
      <c r="I567" s="102" t="s">
        <v>2280</v>
      </c>
      <c r="J567" s="102" t="s">
        <v>2281</v>
      </c>
      <c r="L567" s="102">
        <v>31340</v>
      </c>
      <c r="M567" t="s">
        <v>1254</v>
      </c>
      <c r="N567" t="s">
        <v>3685</v>
      </c>
      <c r="O567" t="s">
        <v>173</v>
      </c>
      <c r="P567" s="102">
        <v>10390</v>
      </c>
      <c r="Q567" s="102"/>
      <c r="R567" t="s">
        <v>4017</v>
      </c>
      <c r="S567" s="102" t="s">
        <v>29</v>
      </c>
      <c r="T567" s="102" t="s">
        <v>2280</v>
      </c>
      <c r="U567" s="102" t="s">
        <v>3334</v>
      </c>
    </row>
    <row r="568" spans="1:21" x14ac:dyDescent="0.2">
      <c r="A568" s="102">
        <v>1686</v>
      </c>
      <c r="B568" t="s">
        <v>83</v>
      </c>
      <c r="C568" t="s">
        <v>152</v>
      </c>
      <c r="D568" t="s">
        <v>100</v>
      </c>
      <c r="E568" s="102">
        <v>10143</v>
      </c>
      <c r="F568" s="102"/>
      <c r="G568" t="s">
        <v>2526</v>
      </c>
      <c r="H568" s="102" t="s">
        <v>29</v>
      </c>
      <c r="I568" s="102" t="s">
        <v>2280</v>
      </c>
      <c r="J568" s="102" t="s">
        <v>2281</v>
      </c>
      <c r="L568" s="102">
        <v>22969</v>
      </c>
      <c r="M568" t="s">
        <v>230</v>
      </c>
      <c r="N568" t="s">
        <v>4018</v>
      </c>
      <c r="O568" t="s">
        <v>86</v>
      </c>
      <c r="P568" s="102">
        <v>10194</v>
      </c>
      <c r="Q568" s="102"/>
      <c r="R568" t="s">
        <v>3924</v>
      </c>
      <c r="S568" s="102" t="s">
        <v>29</v>
      </c>
      <c r="T568" s="102" t="s">
        <v>2280</v>
      </c>
      <c r="U568" s="102" t="s">
        <v>3334</v>
      </c>
    </row>
    <row r="569" spans="1:21" x14ac:dyDescent="0.2">
      <c r="A569" s="102">
        <v>1356</v>
      </c>
      <c r="B569" t="s">
        <v>75</v>
      </c>
      <c r="C569" t="s">
        <v>41</v>
      </c>
      <c r="D569" t="s">
        <v>2638</v>
      </c>
      <c r="E569" s="102">
        <v>10314</v>
      </c>
      <c r="F569" s="102"/>
      <c r="G569" t="s">
        <v>2601</v>
      </c>
      <c r="H569" s="102" t="s">
        <v>29</v>
      </c>
      <c r="I569" s="102" t="s">
        <v>2280</v>
      </c>
      <c r="J569" s="102" t="s">
        <v>2281</v>
      </c>
      <c r="L569" s="102">
        <v>29953</v>
      </c>
      <c r="M569" t="s">
        <v>62</v>
      </c>
      <c r="N569" t="s">
        <v>4019</v>
      </c>
      <c r="O569" t="s">
        <v>4020</v>
      </c>
      <c r="P569" s="102">
        <v>10191</v>
      </c>
      <c r="Q569" s="102"/>
      <c r="R569" t="s">
        <v>1912</v>
      </c>
      <c r="S569" s="102" t="s">
        <v>29</v>
      </c>
      <c r="T569" s="102" t="s">
        <v>2280</v>
      </c>
      <c r="U569" s="102" t="s">
        <v>3334</v>
      </c>
    </row>
    <row r="570" spans="1:21" x14ac:dyDescent="0.2">
      <c r="A570" s="102">
        <v>1496</v>
      </c>
      <c r="B570" t="s">
        <v>362</v>
      </c>
      <c r="C570" t="s">
        <v>100</v>
      </c>
      <c r="D570" t="s">
        <v>101</v>
      </c>
      <c r="E570" s="102">
        <v>251</v>
      </c>
      <c r="F570" s="102"/>
      <c r="G570" t="s">
        <v>2547</v>
      </c>
      <c r="H570" s="102" t="s">
        <v>29</v>
      </c>
      <c r="I570" s="102" t="s">
        <v>2280</v>
      </c>
      <c r="J570" s="102" t="s">
        <v>2281</v>
      </c>
      <c r="L570" s="102">
        <v>27089</v>
      </c>
      <c r="M570" t="s">
        <v>340</v>
      </c>
      <c r="N570" t="s">
        <v>4021</v>
      </c>
      <c r="O570" t="s">
        <v>4022</v>
      </c>
      <c r="P570" s="102">
        <v>10039</v>
      </c>
      <c r="Q570" s="102"/>
      <c r="R570" t="s">
        <v>1555</v>
      </c>
      <c r="S570" s="102" t="s">
        <v>29</v>
      </c>
      <c r="T570" s="102" t="s">
        <v>2280</v>
      </c>
      <c r="U570" s="102" t="s">
        <v>3334</v>
      </c>
    </row>
    <row r="571" spans="1:21" x14ac:dyDescent="0.2">
      <c r="A571" s="102">
        <v>1655</v>
      </c>
      <c r="B571" t="s">
        <v>78</v>
      </c>
      <c r="C571" t="s">
        <v>100</v>
      </c>
      <c r="D571" t="s">
        <v>101</v>
      </c>
      <c r="E571" s="102">
        <v>251</v>
      </c>
      <c r="F571" s="102"/>
      <c r="G571" t="s">
        <v>2547</v>
      </c>
      <c r="H571" s="102" t="s">
        <v>29</v>
      </c>
      <c r="I571" s="102" t="s">
        <v>2280</v>
      </c>
      <c r="J571" s="102" t="s">
        <v>2281</v>
      </c>
      <c r="L571" s="102">
        <v>27187</v>
      </c>
      <c r="M571" t="s">
        <v>130</v>
      </c>
      <c r="N571" t="s">
        <v>193</v>
      </c>
      <c r="O571" t="s">
        <v>27</v>
      </c>
      <c r="P571" s="102">
        <v>439</v>
      </c>
      <c r="Q571" s="102"/>
      <c r="R571" t="s">
        <v>2285</v>
      </c>
      <c r="S571" s="102" t="s">
        <v>29</v>
      </c>
      <c r="T571" s="102" t="s">
        <v>2280</v>
      </c>
      <c r="U571" s="102" t="s">
        <v>3334</v>
      </c>
    </row>
    <row r="572" spans="1:21" x14ac:dyDescent="0.2">
      <c r="A572" s="102">
        <v>1555</v>
      </c>
      <c r="B572" t="s">
        <v>88</v>
      </c>
      <c r="C572" t="s">
        <v>279</v>
      </c>
      <c r="D572" t="s">
        <v>499</v>
      </c>
      <c r="E572" s="102">
        <v>61</v>
      </c>
      <c r="F572" s="102"/>
      <c r="G572" t="s">
        <v>2393</v>
      </c>
      <c r="H572" s="102" t="s">
        <v>29</v>
      </c>
      <c r="I572" s="102" t="s">
        <v>2280</v>
      </c>
      <c r="J572" s="102" t="s">
        <v>2281</v>
      </c>
      <c r="L572" s="102">
        <v>33301</v>
      </c>
      <c r="M572" t="s">
        <v>199</v>
      </c>
      <c r="N572" t="s">
        <v>4023</v>
      </c>
      <c r="O572" t="s">
        <v>181</v>
      </c>
      <c r="P572" s="102">
        <v>393</v>
      </c>
      <c r="Q572" s="102"/>
      <c r="R572" t="s">
        <v>3904</v>
      </c>
      <c r="S572" s="102" t="s">
        <v>29</v>
      </c>
      <c r="T572" s="102" t="s">
        <v>2280</v>
      </c>
      <c r="U572" s="102" t="s">
        <v>3334</v>
      </c>
    </row>
    <row r="573" spans="1:21" x14ac:dyDescent="0.2">
      <c r="A573" s="102">
        <v>25299</v>
      </c>
      <c r="B573" t="s">
        <v>484</v>
      </c>
      <c r="C573" t="s">
        <v>371</v>
      </c>
      <c r="D573" t="s">
        <v>877</v>
      </c>
      <c r="E573" s="102">
        <v>261</v>
      </c>
      <c r="F573" s="102"/>
      <c r="G573" t="s">
        <v>2312</v>
      </c>
      <c r="H573" s="102" t="s">
        <v>29</v>
      </c>
      <c r="I573" s="102" t="s">
        <v>2280</v>
      </c>
      <c r="J573" s="102" t="s">
        <v>2281</v>
      </c>
      <c r="L573" s="102">
        <v>30499</v>
      </c>
      <c r="M573" t="s">
        <v>58</v>
      </c>
      <c r="N573" t="s">
        <v>814</v>
      </c>
      <c r="O573" t="s">
        <v>427</v>
      </c>
      <c r="P573" s="102">
        <v>10061</v>
      </c>
      <c r="Q573" s="102"/>
      <c r="R573" t="s">
        <v>2609</v>
      </c>
      <c r="S573" s="102" t="s">
        <v>29</v>
      </c>
      <c r="T573" s="102" t="s">
        <v>2280</v>
      </c>
      <c r="U573" s="102" t="s">
        <v>3334</v>
      </c>
    </row>
    <row r="574" spans="1:21" x14ac:dyDescent="0.2">
      <c r="A574" s="102">
        <v>21604</v>
      </c>
      <c r="B574" t="s">
        <v>121</v>
      </c>
      <c r="C574" t="s">
        <v>2610</v>
      </c>
      <c r="D574" t="s">
        <v>111</v>
      </c>
      <c r="E574" s="102">
        <v>243</v>
      </c>
      <c r="F574" s="102"/>
      <c r="G574" t="s">
        <v>2607</v>
      </c>
      <c r="H574" s="102" t="s">
        <v>29</v>
      </c>
      <c r="I574" s="102" t="s">
        <v>2280</v>
      </c>
      <c r="J574" s="102" t="s">
        <v>2281</v>
      </c>
      <c r="L574" s="102">
        <v>9617</v>
      </c>
      <c r="M574" t="s">
        <v>4024</v>
      </c>
      <c r="N574" t="s">
        <v>302</v>
      </c>
      <c r="O574" t="s">
        <v>57</v>
      </c>
      <c r="P574" s="102">
        <v>441</v>
      </c>
      <c r="Q574" s="102"/>
      <c r="R574" t="s">
        <v>2504</v>
      </c>
      <c r="S574" s="102" t="s">
        <v>29</v>
      </c>
      <c r="T574" s="102" t="s">
        <v>2280</v>
      </c>
      <c r="U574" s="102" t="s">
        <v>3334</v>
      </c>
    </row>
    <row r="575" spans="1:21" x14ac:dyDescent="0.2">
      <c r="A575" s="102">
        <v>1362</v>
      </c>
      <c r="B575" t="s">
        <v>471</v>
      </c>
      <c r="C575" t="s">
        <v>472</v>
      </c>
      <c r="D575" t="s">
        <v>329</v>
      </c>
      <c r="E575" s="102">
        <v>538</v>
      </c>
      <c r="F575" s="102"/>
      <c r="G575" t="s">
        <v>2348</v>
      </c>
      <c r="H575" s="102" t="s">
        <v>29</v>
      </c>
      <c r="I575" s="102" t="s">
        <v>2280</v>
      </c>
      <c r="J575" s="102" t="s">
        <v>2281</v>
      </c>
      <c r="L575" s="102">
        <v>32385</v>
      </c>
      <c r="M575" t="s">
        <v>4025</v>
      </c>
      <c r="N575" t="s">
        <v>4026</v>
      </c>
      <c r="O575" t="s">
        <v>4027</v>
      </c>
      <c r="P575" s="102">
        <v>673</v>
      </c>
      <c r="Q575" s="102"/>
      <c r="R575" t="s">
        <v>413</v>
      </c>
      <c r="S575" s="102" t="s">
        <v>29</v>
      </c>
      <c r="T575" s="102" t="s">
        <v>2280</v>
      </c>
      <c r="U575" s="102" t="s">
        <v>3334</v>
      </c>
    </row>
    <row r="576" spans="1:21" x14ac:dyDescent="0.2">
      <c r="A576" s="102">
        <v>1328</v>
      </c>
      <c r="B576" t="s">
        <v>40</v>
      </c>
      <c r="C576" t="s">
        <v>465</v>
      </c>
      <c r="D576" t="s">
        <v>466</v>
      </c>
      <c r="E576" s="102">
        <v>259</v>
      </c>
      <c r="F576" s="102"/>
      <c r="G576" t="s">
        <v>2515</v>
      </c>
      <c r="H576" s="102" t="s">
        <v>29</v>
      </c>
      <c r="I576" s="102" t="s">
        <v>2280</v>
      </c>
      <c r="J576" s="102" t="s">
        <v>2281</v>
      </c>
      <c r="L576" s="102">
        <v>21339</v>
      </c>
      <c r="M576" t="s">
        <v>298</v>
      </c>
      <c r="N576" t="s">
        <v>4028</v>
      </c>
      <c r="O576" t="s">
        <v>4029</v>
      </c>
      <c r="P576" s="102">
        <v>214</v>
      </c>
      <c r="Q576" s="102"/>
      <c r="R576" t="s">
        <v>2671</v>
      </c>
      <c r="S576" s="102" t="s">
        <v>29</v>
      </c>
      <c r="T576" s="102" t="s">
        <v>2280</v>
      </c>
      <c r="U576" s="102" t="s">
        <v>3334</v>
      </c>
    </row>
    <row r="577" spans="1:21" x14ac:dyDescent="0.2">
      <c r="A577" s="102">
        <v>5965</v>
      </c>
      <c r="B577" t="s">
        <v>201</v>
      </c>
      <c r="C577" t="s">
        <v>43</v>
      </c>
      <c r="D577" t="s">
        <v>134</v>
      </c>
      <c r="E577" s="102">
        <v>643</v>
      </c>
      <c r="F577" s="102"/>
      <c r="G577" t="s">
        <v>2324</v>
      </c>
      <c r="H577" s="102" t="s">
        <v>29</v>
      </c>
      <c r="I577" s="102" t="s">
        <v>2280</v>
      </c>
      <c r="J577" s="102" t="s">
        <v>2281</v>
      </c>
      <c r="L577" s="102">
        <v>30989</v>
      </c>
      <c r="M577" t="s">
        <v>124</v>
      </c>
      <c r="N577" t="s">
        <v>57</v>
      </c>
      <c r="O577" t="s">
        <v>3370</v>
      </c>
      <c r="P577" s="102">
        <v>151</v>
      </c>
      <c r="Q577" s="102"/>
      <c r="R577" t="s">
        <v>2450</v>
      </c>
      <c r="S577" s="102" t="s">
        <v>29</v>
      </c>
      <c r="T577" s="102" t="s">
        <v>2280</v>
      </c>
      <c r="U577" s="102" t="s">
        <v>3334</v>
      </c>
    </row>
    <row r="578" spans="1:21" x14ac:dyDescent="0.2">
      <c r="A578" s="102">
        <v>7412</v>
      </c>
      <c r="B578" t="s">
        <v>2</v>
      </c>
      <c r="C578" t="s">
        <v>3</v>
      </c>
      <c r="D578" t="s">
        <v>68</v>
      </c>
      <c r="E578" s="102">
        <v>252</v>
      </c>
      <c r="F578" s="102"/>
      <c r="G578" t="s">
        <v>2503</v>
      </c>
      <c r="H578" s="102" t="s">
        <v>29</v>
      </c>
      <c r="I578" s="102" t="s">
        <v>2280</v>
      </c>
      <c r="J578" s="102" t="s">
        <v>2281</v>
      </c>
      <c r="L578" s="102">
        <v>31004</v>
      </c>
      <c r="M578" t="s">
        <v>707</v>
      </c>
      <c r="N578" t="s">
        <v>656</v>
      </c>
      <c r="O578" t="s">
        <v>1150</v>
      </c>
      <c r="P578" s="102">
        <v>214</v>
      </c>
      <c r="Q578" s="102"/>
      <c r="R578" t="s">
        <v>2671</v>
      </c>
      <c r="S578" s="102" t="s">
        <v>29</v>
      </c>
      <c r="T578" s="102" t="s">
        <v>2280</v>
      </c>
      <c r="U578" s="102" t="s">
        <v>3334</v>
      </c>
    </row>
    <row r="579" spans="1:21" x14ac:dyDescent="0.2">
      <c r="A579" s="102">
        <v>8902</v>
      </c>
      <c r="B579" t="s">
        <v>192</v>
      </c>
      <c r="C579" t="s">
        <v>703</v>
      </c>
      <c r="D579" t="s">
        <v>679</v>
      </c>
      <c r="E579" s="102">
        <v>538</v>
      </c>
      <c r="F579" s="102"/>
      <c r="G579" t="s">
        <v>2348</v>
      </c>
      <c r="H579" s="102" t="s">
        <v>29</v>
      </c>
      <c r="I579" s="102" t="s">
        <v>2280</v>
      </c>
      <c r="J579" s="102" t="s">
        <v>2281</v>
      </c>
      <c r="L579" s="102">
        <v>31175</v>
      </c>
      <c r="M579" t="s">
        <v>3475</v>
      </c>
      <c r="N579" t="s">
        <v>73</v>
      </c>
      <c r="O579" t="s">
        <v>138</v>
      </c>
      <c r="P579" s="102">
        <v>10138</v>
      </c>
      <c r="Q579" s="102"/>
      <c r="R579" t="s">
        <v>1833</v>
      </c>
      <c r="S579" s="102" t="s">
        <v>29</v>
      </c>
      <c r="T579" s="102" t="s">
        <v>2280</v>
      </c>
      <c r="U579" s="102" t="s">
        <v>3334</v>
      </c>
    </row>
    <row r="580" spans="1:21" x14ac:dyDescent="0.2">
      <c r="A580" s="102">
        <v>1250</v>
      </c>
      <c r="B580" t="s">
        <v>123</v>
      </c>
      <c r="C580" t="s">
        <v>4030</v>
      </c>
      <c r="D580" t="s">
        <v>215</v>
      </c>
      <c r="E580" s="102">
        <v>538</v>
      </c>
      <c r="F580" s="102"/>
      <c r="G580" t="s">
        <v>2348</v>
      </c>
      <c r="H580" s="102" t="s">
        <v>29</v>
      </c>
      <c r="I580" s="102" t="s">
        <v>2280</v>
      </c>
      <c r="J580" s="102" t="s">
        <v>2281</v>
      </c>
      <c r="L580" s="102">
        <v>31174</v>
      </c>
      <c r="M580" t="s">
        <v>88</v>
      </c>
      <c r="N580" t="s">
        <v>4031</v>
      </c>
      <c r="O580" t="s">
        <v>4032</v>
      </c>
      <c r="P580" s="102">
        <v>10138</v>
      </c>
      <c r="Q580" s="102"/>
      <c r="R580" t="s">
        <v>1833</v>
      </c>
      <c r="S580" s="102" t="s">
        <v>29</v>
      </c>
      <c r="T580" s="102" t="s">
        <v>2280</v>
      </c>
      <c r="U580" s="102" t="s">
        <v>3334</v>
      </c>
    </row>
    <row r="581" spans="1:21" x14ac:dyDescent="0.2">
      <c r="A581" s="102">
        <v>5383</v>
      </c>
      <c r="B581" t="s">
        <v>40</v>
      </c>
      <c r="C581" t="s">
        <v>363</v>
      </c>
      <c r="D581" t="s">
        <v>534</v>
      </c>
      <c r="E581" s="102">
        <v>251</v>
      </c>
      <c r="F581" s="102"/>
      <c r="G581" t="s">
        <v>2547</v>
      </c>
      <c r="H581" s="102" t="s">
        <v>29</v>
      </c>
      <c r="I581" s="102" t="s">
        <v>2280</v>
      </c>
      <c r="J581" s="102" t="s">
        <v>2281</v>
      </c>
      <c r="L581" s="102">
        <v>30782</v>
      </c>
      <c r="M581" t="s">
        <v>835</v>
      </c>
      <c r="N581" t="s">
        <v>27</v>
      </c>
      <c r="O581" t="s">
        <v>4033</v>
      </c>
      <c r="P581" s="102">
        <v>10138</v>
      </c>
      <c r="Q581" s="102"/>
      <c r="R581" t="s">
        <v>1833</v>
      </c>
      <c r="S581" s="102" t="s">
        <v>29</v>
      </c>
      <c r="T581" s="102" t="s">
        <v>2280</v>
      </c>
      <c r="U581" s="102" t="s">
        <v>3334</v>
      </c>
    </row>
    <row r="582" spans="1:21" x14ac:dyDescent="0.2">
      <c r="A582" s="102">
        <v>17699</v>
      </c>
      <c r="B582" t="s">
        <v>1702</v>
      </c>
      <c r="C582" t="s">
        <v>548</v>
      </c>
      <c r="D582" t="s">
        <v>692</v>
      </c>
      <c r="E582" s="102">
        <v>598</v>
      </c>
      <c r="F582" s="102"/>
      <c r="G582" t="s">
        <v>1497</v>
      </c>
      <c r="H582" s="102" t="s">
        <v>29</v>
      </c>
      <c r="I582" s="102" t="s">
        <v>2280</v>
      </c>
      <c r="J582" s="102" t="s">
        <v>2281</v>
      </c>
      <c r="L582" s="102">
        <v>10747</v>
      </c>
      <c r="M582" t="s">
        <v>340</v>
      </c>
      <c r="N582" t="s">
        <v>4034</v>
      </c>
      <c r="O582" t="s">
        <v>4035</v>
      </c>
      <c r="P582" s="102">
        <v>727</v>
      </c>
      <c r="Q582" s="102"/>
      <c r="R582" t="s">
        <v>2527</v>
      </c>
      <c r="S582" s="102" t="s">
        <v>29</v>
      </c>
      <c r="T582" s="102" t="s">
        <v>2280</v>
      </c>
      <c r="U582" s="102" t="s">
        <v>3334</v>
      </c>
    </row>
    <row r="583" spans="1:21" x14ac:dyDescent="0.2">
      <c r="A583" s="102">
        <v>1614</v>
      </c>
      <c r="B583" t="s">
        <v>122</v>
      </c>
      <c r="C583" t="s">
        <v>278</v>
      </c>
      <c r="D583" t="s">
        <v>35</v>
      </c>
      <c r="E583" s="102">
        <v>256</v>
      </c>
      <c r="F583" s="102"/>
      <c r="G583" t="s">
        <v>2623</v>
      </c>
      <c r="H583" s="102" t="s">
        <v>29</v>
      </c>
      <c r="I583" s="102" t="s">
        <v>2280</v>
      </c>
      <c r="J583" s="102" t="s">
        <v>2281</v>
      </c>
      <c r="L583" s="102">
        <v>1269</v>
      </c>
      <c r="M583" t="s">
        <v>317</v>
      </c>
      <c r="N583" t="s">
        <v>595</v>
      </c>
      <c r="O583" t="s">
        <v>215</v>
      </c>
      <c r="P583" s="102">
        <v>274</v>
      </c>
      <c r="Q583" s="102"/>
      <c r="R583" t="s">
        <v>2430</v>
      </c>
      <c r="S583" s="102" t="s">
        <v>29</v>
      </c>
      <c r="T583" s="102" t="s">
        <v>2280</v>
      </c>
      <c r="U583" s="102" t="s">
        <v>3334</v>
      </c>
    </row>
    <row r="584" spans="1:21" x14ac:dyDescent="0.2">
      <c r="A584" s="102">
        <v>1795</v>
      </c>
      <c r="B584" t="s">
        <v>30</v>
      </c>
      <c r="C584" t="s">
        <v>525</v>
      </c>
      <c r="D584" t="s">
        <v>299</v>
      </c>
      <c r="E584" s="102">
        <v>251</v>
      </c>
      <c r="F584" s="102"/>
      <c r="G584" t="s">
        <v>2547</v>
      </c>
      <c r="H584" s="102" t="s">
        <v>29</v>
      </c>
      <c r="I584" s="102" t="s">
        <v>2280</v>
      </c>
      <c r="J584" s="102" t="s">
        <v>2281</v>
      </c>
      <c r="L584" s="102">
        <v>16514</v>
      </c>
      <c r="M584" t="s">
        <v>4036</v>
      </c>
      <c r="N584" t="s">
        <v>3948</v>
      </c>
      <c r="O584" t="s">
        <v>49</v>
      </c>
      <c r="P584" s="102">
        <v>727</v>
      </c>
      <c r="Q584" s="102"/>
      <c r="R584" t="s">
        <v>2527</v>
      </c>
      <c r="S584" s="102" t="s">
        <v>29</v>
      </c>
      <c r="T584" s="102" t="s">
        <v>2280</v>
      </c>
      <c r="U584" s="102" t="s">
        <v>3334</v>
      </c>
    </row>
    <row r="585" spans="1:21" x14ac:dyDescent="0.2">
      <c r="A585" s="102">
        <v>24836</v>
      </c>
      <c r="B585" t="s">
        <v>26</v>
      </c>
      <c r="C585" t="s">
        <v>439</v>
      </c>
      <c r="D585" t="s">
        <v>1073</v>
      </c>
      <c r="E585" s="102">
        <v>295</v>
      </c>
      <c r="F585" s="102"/>
      <c r="G585" t="s">
        <v>2474</v>
      </c>
      <c r="H585" s="102" t="s">
        <v>29</v>
      </c>
      <c r="I585" s="102" t="s">
        <v>2280</v>
      </c>
      <c r="J585" s="102" t="s">
        <v>2281</v>
      </c>
      <c r="L585" s="102">
        <v>22308</v>
      </c>
      <c r="M585" t="s">
        <v>473</v>
      </c>
      <c r="N585" t="s">
        <v>1194</v>
      </c>
      <c r="O585" t="s">
        <v>2631</v>
      </c>
      <c r="P585" s="102">
        <v>727</v>
      </c>
      <c r="Q585" s="102"/>
      <c r="R585" t="s">
        <v>2527</v>
      </c>
      <c r="S585" s="102" t="s">
        <v>29</v>
      </c>
      <c r="T585" s="102" t="s">
        <v>2280</v>
      </c>
      <c r="U585" s="102" t="s">
        <v>3334</v>
      </c>
    </row>
    <row r="586" spans="1:21" x14ac:dyDescent="0.2">
      <c r="A586" s="102">
        <v>20272</v>
      </c>
      <c r="B586" t="s">
        <v>201</v>
      </c>
      <c r="C586" t="s">
        <v>408</v>
      </c>
      <c r="D586" t="s">
        <v>65</v>
      </c>
      <c r="E586" s="102">
        <v>736</v>
      </c>
      <c r="F586" s="102"/>
      <c r="G586" t="s">
        <v>2300</v>
      </c>
      <c r="H586" s="102" t="s">
        <v>29</v>
      </c>
      <c r="I586" s="102" t="s">
        <v>2280</v>
      </c>
      <c r="J586" s="102" t="s">
        <v>2281</v>
      </c>
      <c r="L586" s="102">
        <v>31447</v>
      </c>
      <c r="M586" t="s">
        <v>198</v>
      </c>
      <c r="N586" t="s">
        <v>4037</v>
      </c>
      <c r="O586" t="s">
        <v>73</v>
      </c>
      <c r="P586" s="102">
        <v>62</v>
      </c>
      <c r="Q586" s="102"/>
      <c r="R586" t="s">
        <v>2344</v>
      </c>
      <c r="S586" s="102" t="s">
        <v>29</v>
      </c>
      <c r="T586" s="102" t="s">
        <v>2280</v>
      </c>
      <c r="U586" s="102" t="s">
        <v>3334</v>
      </c>
    </row>
    <row r="587" spans="1:21" x14ac:dyDescent="0.2">
      <c r="A587" s="102">
        <v>18716</v>
      </c>
      <c r="B587" t="s">
        <v>171</v>
      </c>
      <c r="C587" t="s">
        <v>585</v>
      </c>
      <c r="D587" t="s">
        <v>91</v>
      </c>
      <c r="E587" s="102">
        <v>306</v>
      </c>
      <c r="F587" s="102"/>
      <c r="G587" t="s">
        <v>2460</v>
      </c>
      <c r="H587" s="102" t="s">
        <v>29</v>
      </c>
      <c r="I587" s="102" t="s">
        <v>2280</v>
      </c>
      <c r="J587" s="102" t="s">
        <v>2281</v>
      </c>
      <c r="L587" s="102">
        <v>22692</v>
      </c>
      <c r="M587" t="s">
        <v>153</v>
      </c>
      <c r="N587" t="s">
        <v>316</v>
      </c>
      <c r="O587" t="s">
        <v>4038</v>
      </c>
      <c r="P587" s="102">
        <v>10193</v>
      </c>
      <c r="Q587" s="102"/>
      <c r="R587" t="s">
        <v>2567</v>
      </c>
      <c r="S587" s="102" t="s">
        <v>29</v>
      </c>
      <c r="T587" s="102" t="s">
        <v>2280</v>
      </c>
      <c r="U587" s="102" t="s">
        <v>3334</v>
      </c>
    </row>
    <row r="588" spans="1:21" x14ac:dyDescent="0.2">
      <c r="A588" s="102">
        <v>8368</v>
      </c>
      <c r="B588" t="s">
        <v>136</v>
      </c>
      <c r="C588" t="s">
        <v>35</v>
      </c>
      <c r="D588" t="s">
        <v>4039</v>
      </c>
      <c r="E588" s="102">
        <v>578</v>
      </c>
      <c r="F588" s="102"/>
      <c r="G588" t="s">
        <v>2125</v>
      </c>
      <c r="H588" s="102" t="s">
        <v>29</v>
      </c>
      <c r="I588" s="102" t="s">
        <v>2280</v>
      </c>
      <c r="J588" s="102" t="s">
        <v>2281</v>
      </c>
      <c r="L588" s="102">
        <v>31767</v>
      </c>
      <c r="M588" t="s">
        <v>150</v>
      </c>
      <c r="N588" t="s">
        <v>4040</v>
      </c>
      <c r="O588" t="s">
        <v>4041</v>
      </c>
      <c r="P588" s="102">
        <v>10193</v>
      </c>
      <c r="Q588" s="102"/>
      <c r="R588" t="s">
        <v>2567</v>
      </c>
      <c r="S588" s="102" t="s">
        <v>29</v>
      </c>
      <c r="T588" s="102" t="s">
        <v>2280</v>
      </c>
      <c r="U588" s="102" t="s">
        <v>3334</v>
      </c>
    </row>
    <row r="589" spans="1:21" x14ac:dyDescent="0.2">
      <c r="A589" s="102">
        <v>8974</v>
      </c>
      <c r="B589" t="s">
        <v>810</v>
      </c>
      <c r="C589" t="s">
        <v>778</v>
      </c>
      <c r="D589" t="s">
        <v>27</v>
      </c>
      <c r="E589" s="102">
        <v>507</v>
      </c>
      <c r="F589" s="102"/>
      <c r="G589" t="s">
        <v>791</v>
      </c>
      <c r="H589" s="102" t="s">
        <v>29</v>
      </c>
      <c r="I589" s="102" t="s">
        <v>2280</v>
      </c>
      <c r="J589" s="102" t="s">
        <v>2281</v>
      </c>
      <c r="L589" s="102">
        <v>29031</v>
      </c>
      <c r="M589" t="s">
        <v>3458</v>
      </c>
      <c r="N589" t="s">
        <v>164</v>
      </c>
      <c r="O589" t="s">
        <v>35</v>
      </c>
      <c r="P589" s="102">
        <v>274</v>
      </c>
      <c r="Q589" s="102"/>
      <c r="R589" t="s">
        <v>2430</v>
      </c>
      <c r="S589" s="102" t="s">
        <v>29</v>
      </c>
      <c r="T589" s="102" t="s">
        <v>2280</v>
      </c>
      <c r="U589" s="102" t="s">
        <v>3334</v>
      </c>
    </row>
    <row r="590" spans="1:21" x14ac:dyDescent="0.2">
      <c r="A590" s="102">
        <v>1335</v>
      </c>
      <c r="B590" t="s">
        <v>136</v>
      </c>
      <c r="C590" t="s">
        <v>379</v>
      </c>
      <c r="D590" t="s">
        <v>65</v>
      </c>
      <c r="E590" s="102">
        <v>507</v>
      </c>
      <c r="F590" s="102"/>
      <c r="G590" t="s">
        <v>791</v>
      </c>
      <c r="H590" s="102" t="s">
        <v>29</v>
      </c>
      <c r="I590" s="102" t="s">
        <v>2280</v>
      </c>
      <c r="J590" s="102" t="s">
        <v>2281</v>
      </c>
      <c r="L590" s="102">
        <v>1700</v>
      </c>
      <c r="M590" t="s">
        <v>88</v>
      </c>
      <c r="N590" t="s">
        <v>404</v>
      </c>
      <c r="O590" t="s">
        <v>387</v>
      </c>
      <c r="P590" s="102">
        <v>62</v>
      </c>
      <c r="Q590" s="102"/>
      <c r="R590" t="s">
        <v>2344</v>
      </c>
      <c r="S590" s="102" t="s">
        <v>29</v>
      </c>
      <c r="T590" s="102" t="s">
        <v>2280</v>
      </c>
      <c r="U590" s="102" t="s">
        <v>3334</v>
      </c>
    </row>
    <row r="591" spans="1:21" x14ac:dyDescent="0.2">
      <c r="A591" s="102">
        <v>1708</v>
      </c>
      <c r="B591" t="s">
        <v>863</v>
      </c>
      <c r="C591" t="s">
        <v>1129</v>
      </c>
      <c r="D591" t="s">
        <v>607</v>
      </c>
      <c r="E591" s="102">
        <v>543</v>
      </c>
      <c r="F591" s="102"/>
      <c r="G591" t="s">
        <v>2337</v>
      </c>
      <c r="H591" s="102" t="s">
        <v>29</v>
      </c>
      <c r="I591" s="102" t="s">
        <v>2280</v>
      </c>
      <c r="J591" s="102" t="s">
        <v>2281</v>
      </c>
      <c r="L591" s="102">
        <v>22352</v>
      </c>
      <c r="M591" t="s">
        <v>283</v>
      </c>
      <c r="N591" t="s">
        <v>206</v>
      </c>
      <c r="O591" t="s">
        <v>215</v>
      </c>
      <c r="P591" s="102">
        <v>274</v>
      </c>
      <c r="Q591" s="102"/>
      <c r="R591" t="s">
        <v>2430</v>
      </c>
      <c r="S591" s="102" t="s">
        <v>29</v>
      </c>
      <c r="T591" s="102" t="s">
        <v>2280</v>
      </c>
      <c r="U591" s="102" t="s">
        <v>3334</v>
      </c>
    </row>
    <row r="592" spans="1:21" x14ac:dyDescent="0.2">
      <c r="A592" s="102">
        <v>1330</v>
      </c>
      <c r="B592" t="s">
        <v>158</v>
      </c>
      <c r="C592" t="s">
        <v>54</v>
      </c>
      <c r="D592" t="s">
        <v>379</v>
      </c>
      <c r="E592" s="102">
        <v>507</v>
      </c>
      <c r="F592" s="102"/>
      <c r="G592" t="s">
        <v>791</v>
      </c>
      <c r="H592" s="102" t="s">
        <v>29</v>
      </c>
      <c r="I592" s="102" t="s">
        <v>2280</v>
      </c>
      <c r="J592" s="102" t="s">
        <v>2281</v>
      </c>
      <c r="L592" s="102">
        <v>22311</v>
      </c>
      <c r="M592" t="s">
        <v>473</v>
      </c>
      <c r="N592" t="s">
        <v>4042</v>
      </c>
      <c r="O592" t="s">
        <v>54</v>
      </c>
      <c r="P592" s="102">
        <v>727</v>
      </c>
      <c r="Q592" s="102"/>
      <c r="R592" t="s">
        <v>2527</v>
      </c>
      <c r="S592" s="102" t="s">
        <v>29</v>
      </c>
      <c r="T592" s="102" t="s">
        <v>2280</v>
      </c>
      <c r="U592" s="102" t="s">
        <v>3334</v>
      </c>
    </row>
    <row r="593" spans="1:21" x14ac:dyDescent="0.2">
      <c r="A593" s="102">
        <v>18529</v>
      </c>
      <c r="B593" t="s">
        <v>1186</v>
      </c>
      <c r="C593" t="s">
        <v>766</v>
      </c>
      <c r="D593" t="s">
        <v>57</v>
      </c>
      <c r="E593" s="102">
        <v>543</v>
      </c>
      <c r="F593" s="102"/>
      <c r="G593" t="s">
        <v>2337</v>
      </c>
      <c r="H593" s="102" t="s">
        <v>29</v>
      </c>
      <c r="I593" s="102" t="s">
        <v>2280</v>
      </c>
      <c r="J593" s="102" t="s">
        <v>2281</v>
      </c>
      <c r="L593" s="102">
        <v>31446</v>
      </c>
      <c r="M593" t="s">
        <v>142</v>
      </c>
      <c r="N593" t="s">
        <v>69</v>
      </c>
      <c r="O593" t="s">
        <v>714</v>
      </c>
      <c r="P593" s="102">
        <v>62</v>
      </c>
      <c r="Q593" s="102"/>
      <c r="R593" t="s">
        <v>2344</v>
      </c>
      <c r="S593" s="102" t="s">
        <v>29</v>
      </c>
      <c r="T593" s="102" t="s">
        <v>2280</v>
      </c>
      <c r="U593" s="102" t="s">
        <v>3334</v>
      </c>
    </row>
    <row r="594" spans="1:21" x14ac:dyDescent="0.2">
      <c r="A594" s="102">
        <v>22578</v>
      </c>
      <c r="B594" t="s">
        <v>550</v>
      </c>
      <c r="C594" t="s">
        <v>1805</v>
      </c>
      <c r="D594" t="s">
        <v>279</v>
      </c>
      <c r="E594" s="102">
        <v>138</v>
      </c>
      <c r="F594" s="102"/>
      <c r="G594" t="s">
        <v>2364</v>
      </c>
      <c r="H594" s="102" t="s">
        <v>29</v>
      </c>
      <c r="I594" s="102" t="s">
        <v>2280</v>
      </c>
      <c r="J594" s="102" t="s">
        <v>2281</v>
      </c>
      <c r="L594" s="102">
        <v>27730</v>
      </c>
      <c r="M594" t="s">
        <v>40</v>
      </c>
      <c r="N594" t="s">
        <v>2023</v>
      </c>
      <c r="O594" t="s">
        <v>38</v>
      </c>
      <c r="P594" s="102">
        <v>100</v>
      </c>
      <c r="Q594" s="102"/>
      <c r="R594" t="s">
        <v>2332</v>
      </c>
      <c r="S594" s="102" t="s">
        <v>29</v>
      </c>
      <c r="T594" s="102" t="s">
        <v>2280</v>
      </c>
      <c r="U594" s="102" t="s">
        <v>3334</v>
      </c>
    </row>
    <row r="595" spans="1:21" x14ac:dyDescent="0.2">
      <c r="A595" s="102">
        <v>3998</v>
      </c>
      <c r="B595" t="s">
        <v>1156</v>
      </c>
      <c r="C595" t="s">
        <v>1162</v>
      </c>
      <c r="D595" t="s">
        <v>737</v>
      </c>
      <c r="E595" s="102">
        <v>141</v>
      </c>
      <c r="F595" s="102"/>
      <c r="G595" t="s">
        <v>2323</v>
      </c>
      <c r="H595" s="102" t="s">
        <v>29</v>
      </c>
      <c r="I595" s="102" t="s">
        <v>2280</v>
      </c>
      <c r="J595" s="102" t="s">
        <v>2281</v>
      </c>
      <c r="L595" s="102">
        <v>20206</v>
      </c>
      <c r="M595" t="s">
        <v>4043</v>
      </c>
      <c r="N595" t="s">
        <v>49</v>
      </c>
      <c r="O595" t="s">
        <v>36</v>
      </c>
      <c r="P595" s="102">
        <v>100</v>
      </c>
      <c r="Q595" s="102"/>
      <c r="R595" t="s">
        <v>2332</v>
      </c>
      <c r="S595" s="102" t="s">
        <v>29</v>
      </c>
      <c r="T595" s="102" t="s">
        <v>2280</v>
      </c>
      <c r="U595" s="102" t="s">
        <v>3334</v>
      </c>
    </row>
    <row r="596" spans="1:21" x14ac:dyDescent="0.2">
      <c r="A596" s="102">
        <v>9281</v>
      </c>
      <c r="B596" t="s">
        <v>417</v>
      </c>
      <c r="C596" t="s">
        <v>1169</v>
      </c>
      <c r="D596" t="s">
        <v>69</v>
      </c>
      <c r="E596" s="102">
        <v>10136</v>
      </c>
      <c r="F596" s="102"/>
      <c r="G596" t="s">
        <v>2299</v>
      </c>
      <c r="H596" s="102" t="s">
        <v>29</v>
      </c>
      <c r="I596" s="102" t="s">
        <v>2280</v>
      </c>
      <c r="J596" s="102" t="s">
        <v>2281</v>
      </c>
      <c r="L596" s="102">
        <v>1310</v>
      </c>
      <c r="M596" t="s">
        <v>777</v>
      </c>
      <c r="N596" t="s">
        <v>508</v>
      </c>
      <c r="O596" t="s">
        <v>3402</v>
      </c>
      <c r="P596" s="102">
        <v>274</v>
      </c>
      <c r="Q596" s="102"/>
      <c r="R596" t="s">
        <v>2430</v>
      </c>
      <c r="S596" s="102" t="s">
        <v>29</v>
      </c>
      <c r="T596" s="102" t="s">
        <v>2280</v>
      </c>
      <c r="U596" s="102" t="s">
        <v>3334</v>
      </c>
    </row>
    <row r="597" spans="1:21" x14ac:dyDescent="0.2">
      <c r="A597" s="102">
        <v>5587</v>
      </c>
      <c r="B597" t="s">
        <v>700</v>
      </c>
      <c r="C597" t="s">
        <v>1227</v>
      </c>
      <c r="D597" t="s">
        <v>1228</v>
      </c>
      <c r="E597" s="102">
        <v>653</v>
      </c>
      <c r="F597" s="102"/>
      <c r="G597" t="s">
        <v>2302</v>
      </c>
      <c r="H597" s="102" t="s">
        <v>29</v>
      </c>
      <c r="I597" s="102" t="s">
        <v>2280</v>
      </c>
      <c r="J597" s="102" t="s">
        <v>2281</v>
      </c>
      <c r="L597" s="102">
        <v>31718</v>
      </c>
      <c r="M597" t="s">
        <v>4044</v>
      </c>
      <c r="N597" t="s">
        <v>4045</v>
      </c>
      <c r="O597" t="s">
        <v>2524</v>
      </c>
      <c r="P597" s="102">
        <v>727</v>
      </c>
      <c r="Q597" s="102"/>
      <c r="R597" t="s">
        <v>2527</v>
      </c>
      <c r="S597" s="102" t="s">
        <v>29</v>
      </c>
      <c r="T597" s="102" t="s">
        <v>2280</v>
      </c>
      <c r="U597" s="102" t="s">
        <v>3334</v>
      </c>
    </row>
    <row r="598" spans="1:21" x14ac:dyDescent="0.2">
      <c r="A598" s="102">
        <v>19766</v>
      </c>
      <c r="B598" t="s">
        <v>1706</v>
      </c>
      <c r="C598" t="s">
        <v>1707</v>
      </c>
      <c r="E598" s="102">
        <v>10152</v>
      </c>
      <c r="F598" s="102"/>
      <c r="G598" t="s">
        <v>2394</v>
      </c>
      <c r="H598" s="102" t="s">
        <v>29</v>
      </c>
      <c r="I598" s="102" t="s">
        <v>2280</v>
      </c>
      <c r="J598" s="102" t="s">
        <v>2281</v>
      </c>
      <c r="L598" s="102">
        <v>27373</v>
      </c>
      <c r="M598" t="s">
        <v>4046</v>
      </c>
      <c r="N598" t="s">
        <v>331</v>
      </c>
      <c r="O598" t="s">
        <v>53</v>
      </c>
      <c r="P598" s="102">
        <v>169</v>
      </c>
      <c r="Q598" s="102"/>
      <c r="R598" t="s">
        <v>3410</v>
      </c>
      <c r="S598" s="102" t="s">
        <v>39</v>
      </c>
      <c r="T598" s="102" t="s">
        <v>2280</v>
      </c>
      <c r="U598" s="102" t="s">
        <v>3334</v>
      </c>
    </row>
    <row r="599" spans="1:21" x14ac:dyDescent="0.2">
      <c r="A599" s="102">
        <v>18696</v>
      </c>
      <c r="B599" t="s">
        <v>972</v>
      </c>
      <c r="C599" t="s">
        <v>412</v>
      </c>
      <c r="D599" t="s">
        <v>157</v>
      </c>
      <c r="E599" s="102">
        <v>705</v>
      </c>
      <c r="F599" s="102"/>
      <c r="G599" t="s">
        <v>2409</v>
      </c>
      <c r="H599" s="102" t="s">
        <v>29</v>
      </c>
      <c r="I599" s="102" t="s">
        <v>2280</v>
      </c>
      <c r="J599" s="102" t="s">
        <v>2281</v>
      </c>
      <c r="L599" s="102">
        <v>32055</v>
      </c>
      <c r="M599" t="s">
        <v>1000</v>
      </c>
      <c r="N599" t="s">
        <v>4047</v>
      </c>
      <c r="O599" t="s">
        <v>44</v>
      </c>
      <c r="P599" s="102">
        <v>17</v>
      </c>
      <c r="Q599" s="102"/>
      <c r="R599" t="s">
        <v>2483</v>
      </c>
      <c r="S599" s="102" t="s">
        <v>39</v>
      </c>
      <c r="T599" s="102" t="s">
        <v>2280</v>
      </c>
      <c r="U599" s="102" t="s">
        <v>3334</v>
      </c>
    </row>
    <row r="600" spans="1:21" x14ac:dyDescent="0.2">
      <c r="A600" s="102">
        <v>1724</v>
      </c>
      <c r="B600" t="s">
        <v>217</v>
      </c>
      <c r="C600" t="s">
        <v>161</v>
      </c>
      <c r="D600" t="s">
        <v>744</v>
      </c>
      <c r="E600" s="102">
        <v>10136</v>
      </c>
      <c r="F600" s="102"/>
      <c r="G600" t="s">
        <v>2299</v>
      </c>
      <c r="H600" s="102" t="s">
        <v>29</v>
      </c>
      <c r="I600" s="102" t="s">
        <v>2280</v>
      </c>
      <c r="J600" s="102" t="s">
        <v>2281</v>
      </c>
      <c r="L600" s="102">
        <v>23440</v>
      </c>
      <c r="M600" t="s">
        <v>4048</v>
      </c>
      <c r="N600" t="s">
        <v>4049</v>
      </c>
      <c r="O600" t="s">
        <v>138</v>
      </c>
      <c r="P600" s="102">
        <v>10219</v>
      </c>
      <c r="Q600" s="102"/>
      <c r="R600" t="s">
        <v>1947</v>
      </c>
      <c r="S600" s="102" t="s">
        <v>39</v>
      </c>
      <c r="T600" s="102" t="s">
        <v>2280</v>
      </c>
      <c r="U600" s="102" t="s">
        <v>3334</v>
      </c>
    </row>
    <row r="601" spans="1:21" x14ac:dyDescent="0.2">
      <c r="A601" s="102">
        <v>5841</v>
      </c>
      <c r="B601" t="s">
        <v>1237</v>
      </c>
      <c r="C601" t="s">
        <v>347</v>
      </c>
      <c r="D601" t="s">
        <v>161</v>
      </c>
      <c r="E601" s="102">
        <v>653</v>
      </c>
      <c r="F601" s="102"/>
      <c r="G601" t="s">
        <v>2302</v>
      </c>
      <c r="H601" s="102" t="s">
        <v>29</v>
      </c>
      <c r="I601" s="102" t="s">
        <v>2280</v>
      </c>
      <c r="J601" s="102" t="s">
        <v>2281</v>
      </c>
      <c r="L601" s="102">
        <v>23445</v>
      </c>
      <c r="M601" t="s">
        <v>4050</v>
      </c>
      <c r="N601" t="s">
        <v>4051</v>
      </c>
      <c r="P601" s="102">
        <v>10219</v>
      </c>
      <c r="Q601" s="102"/>
      <c r="R601" t="s">
        <v>1947</v>
      </c>
      <c r="S601" s="102" t="s">
        <v>39</v>
      </c>
      <c r="T601" s="102" t="s">
        <v>2280</v>
      </c>
      <c r="U601" s="102" t="s">
        <v>3334</v>
      </c>
    </row>
    <row r="602" spans="1:21" x14ac:dyDescent="0.2">
      <c r="A602" s="102">
        <v>1834</v>
      </c>
      <c r="B602" t="s">
        <v>1139</v>
      </c>
      <c r="C602" t="s">
        <v>279</v>
      </c>
      <c r="D602" t="s">
        <v>1114</v>
      </c>
      <c r="E602" s="102">
        <v>729</v>
      </c>
      <c r="F602" s="102"/>
      <c r="G602" t="s">
        <v>2480</v>
      </c>
      <c r="H602" s="102" t="s">
        <v>29</v>
      </c>
      <c r="I602" s="102" t="s">
        <v>2280</v>
      </c>
      <c r="J602" s="102" t="s">
        <v>2281</v>
      </c>
      <c r="L602" s="102">
        <v>23876</v>
      </c>
      <c r="M602" t="s">
        <v>4052</v>
      </c>
      <c r="N602" t="s">
        <v>4053</v>
      </c>
      <c r="O602" t="s">
        <v>4054</v>
      </c>
      <c r="P602" s="102">
        <v>10234</v>
      </c>
      <c r="Q602" s="102"/>
      <c r="R602" t="s">
        <v>3426</v>
      </c>
      <c r="S602" s="102" t="s">
        <v>39</v>
      </c>
      <c r="T602" s="102" t="s">
        <v>2280</v>
      </c>
      <c r="U602" s="102" t="s">
        <v>3334</v>
      </c>
    </row>
    <row r="603" spans="1:21" x14ac:dyDescent="0.2">
      <c r="A603" s="102">
        <v>1583</v>
      </c>
      <c r="B603" t="s">
        <v>88</v>
      </c>
      <c r="C603" t="s">
        <v>416</v>
      </c>
      <c r="D603" t="s">
        <v>404</v>
      </c>
      <c r="E603" s="102">
        <v>729</v>
      </c>
      <c r="F603" s="102"/>
      <c r="G603" t="s">
        <v>2480</v>
      </c>
      <c r="H603" s="102" t="s">
        <v>29</v>
      </c>
      <c r="I603" s="102" t="s">
        <v>2280</v>
      </c>
      <c r="J603" s="102" t="s">
        <v>2281</v>
      </c>
      <c r="L603" s="102">
        <v>31590</v>
      </c>
      <c r="M603" t="s">
        <v>4055</v>
      </c>
      <c r="N603" t="s">
        <v>4056</v>
      </c>
      <c r="O603" t="s">
        <v>57</v>
      </c>
      <c r="P603" s="102">
        <v>10046</v>
      </c>
      <c r="Q603" s="102"/>
      <c r="R603" t="s">
        <v>2488</v>
      </c>
      <c r="S603" s="102" t="s">
        <v>39</v>
      </c>
      <c r="T603" s="102" t="s">
        <v>2280</v>
      </c>
      <c r="U603" s="102" t="s">
        <v>3334</v>
      </c>
    </row>
    <row r="604" spans="1:21" x14ac:dyDescent="0.2">
      <c r="A604" s="102">
        <v>10261</v>
      </c>
      <c r="B604" t="s">
        <v>881</v>
      </c>
      <c r="C604" t="s">
        <v>404</v>
      </c>
      <c r="D604" t="s">
        <v>138</v>
      </c>
      <c r="E604" s="102">
        <v>729</v>
      </c>
      <c r="F604" s="102"/>
      <c r="G604" t="s">
        <v>2480</v>
      </c>
      <c r="H604" s="102" t="s">
        <v>29</v>
      </c>
      <c r="I604" s="102" t="s">
        <v>2280</v>
      </c>
      <c r="J604" s="102" t="s">
        <v>2281</v>
      </c>
      <c r="L604" s="102">
        <v>33473</v>
      </c>
      <c r="M604" t="s">
        <v>4057</v>
      </c>
      <c r="N604" t="s">
        <v>284</v>
      </c>
      <c r="O604" t="s">
        <v>4058</v>
      </c>
      <c r="P604" s="102">
        <v>561</v>
      </c>
      <c r="Q604" s="102"/>
      <c r="R604" t="s">
        <v>2315</v>
      </c>
      <c r="S604" s="102" t="s">
        <v>39</v>
      </c>
      <c r="T604" s="102" t="s">
        <v>2280</v>
      </c>
      <c r="U604" s="102" t="s">
        <v>3334</v>
      </c>
    </row>
    <row r="605" spans="1:21" x14ac:dyDescent="0.2">
      <c r="A605" s="102">
        <v>1715</v>
      </c>
      <c r="B605" t="s">
        <v>1130</v>
      </c>
      <c r="C605" t="s">
        <v>1131</v>
      </c>
      <c r="D605" t="s">
        <v>714</v>
      </c>
      <c r="E605" s="102">
        <v>142</v>
      </c>
      <c r="F605" s="102"/>
      <c r="G605" t="s">
        <v>2297</v>
      </c>
      <c r="H605" s="102" t="s">
        <v>29</v>
      </c>
      <c r="I605" s="102" t="s">
        <v>2280</v>
      </c>
      <c r="J605" s="102" t="s">
        <v>2281</v>
      </c>
      <c r="L605" s="102">
        <v>25209</v>
      </c>
      <c r="M605" t="s">
        <v>4059</v>
      </c>
      <c r="N605" t="s">
        <v>4060</v>
      </c>
      <c r="O605" t="s">
        <v>116</v>
      </c>
      <c r="P605" s="102">
        <v>10279</v>
      </c>
      <c r="Q605" s="102"/>
      <c r="R605" t="s">
        <v>2800</v>
      </c>
      <c r="S605" s="102" t="s">
        <v>39</v>
      </c>
      <c r="T605" s="102" t="s">
        <v>2280</v>
      </c>
      <c r="U605" s="102" t="s">
        <v>3334</v>
      </c>
    </row>
    <row r="606" spans="1:21" x14ac:dyDescent="0.2">
      <c r="A606" s="102">
        <v>5460</v>
      </c>
      <c r="B606" t="s">
        <v>1221</v>
      </c>
      <c r="C606" t="s">
        <v>1222</v>
      </c>
      <c r="D606" t="s">
        <v>1223</v>
      </c>
      <c r="E606" s="102">
        <v>10136</v>
      </c>
      <c r="F606" s="102"/>
      <c r="G606" t="s">
        <v>2299</v>
      </c>
      <c r="H606" s="102" t="s">
        <v>29</v>
      </c>
      <c r="I606" s="102" t="s">
        <v>2280</v>
      </c>
      <c r="J606" s="102" t="s">
        <v>2281</v>
      </c>
      <c r="L606" s="102">
        <v>25495</v>
      </c>
      <c r="M606" t="s">
        <v>557</v>
      </c>
      <c r="N606" t="s">
        <v>4061</v>
      </c>
      <c r="O606" t="s">
        <v>4062</v>
      </c>
      <c r="P606" s="102">
        <v>290</v>
      </c>
      <c r="Q606" s="102"/>
      <c r="R606" t="s">
        <v>1419</v>
      </c>
      <c r="S606" s="102" t="s">
        <v>39</v>
      </c>
      <c r="T606" s="102" t="s">
        <v>2280</v>
      </c>
      <c r="U606" s="102" t="s">
        <v>3334</v>
      </c>
    </row>
    <row r="607" spans="1:21" x14ac:dyDescent="0.2">
      <c r="A607" s="102">
        <v>1240</v>
      </c>
      <c r="B607" t="s">
        <v>1076</v>
      </c>
      <c r="C607" t="s">
        <v>309</v>
      </c>
      <c r="D607" t="s">
        <v>215</v>
      </c>
      <c r="E607" s="102">
        <v>141</v>
      </c>
      <c r="F607" s="102"/>
      <c r="G607" t="s">
        <v>2323</v>
      </c>
      <c r="H607" s="102" t="s">
        <v>29</v>
      </c>
      <c r="I607" s="102" t="s">
        <v>2280</v>
      </c>
      <c r="J607" s="102" t="s">
        <v>2281</v>
      </c>
      <c r="L607" s="102">
        <v>1326</v>
      </c>
      <c r="M607" t="s">
        <v>4063</v>
      </c>
      <c r="N607" t="s">
        <v>4064</v>
      </c>
      <c r="P607" s="102">
        <v>246</v>
      </c>
      <c r="Q607" s="102"/>
      <c r="R607" t="s">
        <v>3540</v>
      </c>
      <c r="S607" s="102" t="s">
        <v>39</v>
      </c>
      <c r="T607" s="102" t="s">
        <v>2280</v>
      </c>
      <c r="U607" s="102" t="s">
        <v>3334</v>
      </c>
    </row>
    <row r="608" spans="1:21" x14ac:dyDescent="0.2">
      <c r="A608" s="102">
        <v>29517</v>
      </c>
      <c r="B608" t="s">
        <v>1319</v>
      </c>
      <c r="C608" t="s">
        <v>3493</v>
      </c>
      <c r="D608" t="s">
        <v>57</v>
      </c>
      <c r="E608" s="102">
        <v>138</v>
      </c>
      <c r="F608" s="102"/>
      <c r="G608" t="s">
        <v>2364</v>
      </c>
      <c r="H608" s="102" t="s">
        <v>29</v>
      </c>
      <c r="I608" s="102" t="s">
        <v>2280</v>
      </c>
      <c r="J608" s="102" t="s">
        <v>2281</v>
      </c>
      <c r="L608" s="102">
        <v>32254</v>
      </c>
      <c r="M608" t="s">
        <v>557</v>
      </c>
      <c r="N608" t="s">
        <v>4065</v>
      </c>
      <c r="O608" t="s">
        <v>4066</v>
      </c>
      <c r="P608" s="102">
        <v>268</v>
      </c>
      <c r="Q608" s="102"/>
      <c r="R608" t="s">
        <v>2721</v>
      </c>
      <c r="S608" s="102" t="s">
        <v>39</v>
      </c>
      <c r="T608" s="102" t="s">
        <v>2280</v>
      </c>
      <c r="U608" s="102" t="s">
        <v>3334</v>
      </c>
    </row>
    <row r="609" spans="1:21" x14ac:dyDescent="0.2">
      <c r="A609" s="102">
        <v>1360</v>
      </c>
      <c r="B609" t="s">
        <v>40</v>
      </c>
      <c r="C609" t="s">
        <v>215</v>
      </c>
      <c r="D609" t="s">
        <v>57</v>
      </c>
      <c r="E609" s="102">
        <v>142</v>
      </c>
      <c r="F609" s="102"/>
      <c r="G609" t="s">
        <v>2297</v>
      </c>
      <c r="H609" s="102" t="s">
        <v>29</v>
      </c>
      <c r="I609" s="102" t="s">
        <v>2280</v>
      </c>
      <c r="J609" s="102" t="s">
        <v>2281</v>
      </c>
      <c r="L609" s="102">
        <v>25474</v>
      </c>
      <c r="M609" t="s">
        <v>4067</v>
      </c>
      <c r="N609" t="s">
        <v>138</v>
      </c>
      <c r="O609" t="s">
        <v>3389</v>
      </c>
      <c r="P609" s="102">
        <v>706</v>
      </c>
      <c r="Q609" s="102"/>
      <c r="R609" t="s">
        <v>3592</v>
      </c>
      <c r="S609" s="102" t="s">
        <v>39</v>
      </c>
      <c r="T609" s="102" t="s">
        <v>2280</v>
      </c>
      <c r="U609" s="102" t="s">
        <v>3334</v>
      </c>
    </row>
    <row r="610" spans="1:21" x14ac:dyDescent="0.2">
      <c r="A610" s="102">
        <v>1527</v>
      </c>
      <c r="B610" t="s">
        <v>102</v>
      </c>
      <c r="C610" t="s">
        <v>924</v>
      </c>
      <c r="D610" t="s">
        <v>138</v>
      </c>
      <c r="E610" s="102">
        <v>349</v>
      </c>
      <c r="F610" s="102"/>
      <c r="G610" t="s">
        <v>2546</v>
      </c>
      <c r="H610" s="102" t="s">
        <v>29</v>
      </c>
      <c r="I610" s="102" t="s">
        <v>2280</v>
      </c>
      <c r="J610" s="102" t="s">
        <v>2281</v>
      </c>
      <c r="L610" s="102">
        <v>32280</v>
      </c>
      <c r="M610" t="s">
        <v>4068</v>
      </c>
      <c r="N610" t="s">
        <v>404</v>
      </c>
      <c r="O610" t="s">
        <v>279</v>
      </c>
      <c r="P610" s="102">
        <v>10337</v>
      </c>
      <c r="Q610" s="102"/>
      <c r="R610" t="s">
        <v>4069</v>
      </c>
      <c r="S610" s="102" t="s">
        <v>39</v>
      </c>
      <c r="T610" s="102" t="s">
        <v>2280</v>
      </c>
      <c r="U610" s="102" t="s">
        <v>3334</v>
      </c>
    </row>
    <row r="611" spans="1:21" x14ac:dyDescent="0.2">
      <c r="A611" s="102">
        <v>1753</v>
      </c>
      <c r="B611" t="s">
        <v>1133</v>
      </c>
      <c r="C611" t="s">
        <v>578</v>
      </c>
      <c r="D611" t="s">
        <v>1134</v>
      </c>
      <c r="E611" s="102">
        <v>634</v>
      </c>
      <c r="F611" s="102"/>
      <c r="G611" t="s">
        <v>2452</v>
      </c>
      <c r="H611" s="102" t="s">
        <v>29</v>
      </c>
      <c r="I611" s="102" t="s">
        <v>2280</v>
      </c>
      <c r="J611" s="102" t="s">
        <v>2281</v>
      </c>
      <c r="L611" s="102">
        <v>32159</v>
      </c>
      <c r="M611" t="s">
        <v>4070</v>
      </c>
      <c r="N611" t="s">
        <v>138</v>
      </c>
      <c r="O611" t="s">
        <v>215</v>
      </c>
      <c r="P611" s="102">
        <v>138</v>
      </c>
      <c r="Q611" s="102"/>
      <c r="R611" t="s">
        <v>2364</v>
      </c>
      <c r="S611" s="102" t="s">
        <v>39</v>
      </c>
      <c r="T611" s="102" t="s">
        <v>2280</v>
      </c>
      <c r="U611" s="102" t="s">
        <v>3334</v>
      </c>
    </row>
    <row r="612" spans="1:21" x14ac:dyDescent="0.2">
      <c r="A612" s="102">
        <v>1866</v>
      </c>
      <c r="B612" t="s">
        <v>773</v>
      </c>
      <c r="C612" t="s">
        <v>1141</v>
      </c>
      <c r="D612" t="s">
        <v>963</v>
      </c>
      <c r="E612" s="102">
        <v>504</v>
      </c>
      <c r="F612" s="102"/>
      <c r="G612" t="s">
        <v>1472</v>
      </c>
      <c r="H612" s="102" t="s">
        <v>29</v>
      </c>
      <c r="I612" s="102" t="s">
        <v>2280</v>
      </c>
      <c r="J612" s="102" t="s">
        <v>2281</v>
      </c>
      <c r="L612" s="102">
        <v>31837</v>
      </c>
      <c r="M612" t="s">
        <v>103</v>
      </c>
      <c r="N612" t="s">
        <v>346</v>
      </c>
      <c r="O612" t="s">
        <v>36</v>
      </c>
      <c r="P612" s="102">
        <v>10407</v>
      </c>
      <c r="Q612" s="102"/>
      <c r="R612" t="s">
        <v>2951</v>
      </c>
      <c r="S612" s="102" t="s">
        <v>39</v>
      </c>
      <c r="T612" s="102" t="s">
        <v>2280</v>
      </c>
      <c r="U612" s="102" t="s">
        <v>3334</v>
      </c>
    </row>
    <row r="613" spans="1:21" x14ac:dyDescent="0.2">
      <c r="A613" s="102">
        <v>15396</v>
      </c>
      <c r="B613" t="s">
        <v>198</v>
      </c>
      <c r="C613" t="s">
        <v>221</v>
      </c>
      <c r="D613" t="s">
        <v>279</v>
      </c>
      <c r="E613" s="102">
        <v>141</v>
      </c>
      <c r="F613" s="102"/>
      <c r="G613" t="s">
        <v>2323</v>
      </c>
      <c r="H613" s="102" t="s">
        <v>29</v>
      </c>
      <c r="I613" s="102" t="s">
        <v>2280</v>
      </c>
      <c r="J613" s="102" t="s">
        <v>2281</v>
      </c>
      <c r="L613" s="102">
        <v>32774</v>
      </c>
      <c r="M613" t="s">
        <v>4071</v>
      </c>
      <c r="N613" t="s">
        <v>43</v>
      </c>
      <c r="O613" t="s">
        <v>4072</v>
      </c>
      <c r="P613" s="102">
        <v>10407</v>
      </c>
      <c r="Q613" s="102"/>
      <c r="R613" t="s">
        <v>2951</v>
      </c>
      <c r="S613" s="102" t="s">
        <v>39</v>
      </c>
      <c r="T613" s="102" t="s">
        <v>2280</v>
      </c>
      <c r="U613" s="102" t="s">
        <v>3334</v>
      </c>
    </row>
    <row r="614" spans="1:21" x14ac:dyDescent="0.2">
      <c r="A614" s="102">
        <v>1900</v>
      </c>
      <c r="B614" t="s">
        <v>568</v>
      </c>
      <c r="C614" t="s">
        <v>755</v>
      </c>
      <c r="D614" t="s">
        <v>591</v>
      </c>
      <c r="E614" s="102">
        <v>10136</v>
      </c>
      <c r="F614" s="102"/>
      <c r="G614" t="s">
        <v>2299</v>
      </c>
      <c r="H614" s="102" t="s">
        <v>29</v>
      </c>
      <c r="I614" s="102" t="s">
        <v>2280</v>
      </c>
      <c r="J614" s="102" t="s">
        <v>2281</v>
      </c>
      <c r="L614" s="102">
        <v>28340</v>
      </c>
      <c r="M614" t="s">
        <v>613</v>
      </c>
      <c r="N614" t="s">
        <v>43</v>
      </c>
      <c r="O614" t="s">
        <v>4073</v>
      </c>
      <c r="P614" s="102">
        <v>10334</v>
      </c>
      <c r="Q614" s="102"/>
      <c r="R614" t="s">
        <v>4074</v>
      </c>
      <c r="S614" s="102" t="s">
        <v>39</v>
      </c>
      <c r="T614" s="102" t="s">
        <v>2280</v>
      </c>
      <c r="U614" s="102" t="s">
        <v>3334</v>
      </c>
    </row>
    <row r="615" spans="1:21" x14ac:dyDescent="0.2">
      <c r="A615" s="102">
        <v>6435</v>
      </c>
      <c r="B615" t="s">
        <v>241</v>
      </c>
      <c r="C615" t="s">
        <v>68</v>
      </c>
      <c r="D615" t="s">
        <v>161</v>
      </c>
      <c r="E615" s="102">
        <v>10005</v>
      </c>
      <c r="F615" s="102"/>
      <c r="G615" t="s">
        <v>2420</v>
      </c>
      <c r="H615" s="102" t="s">
        <v>29</v>
      </c>
      <c r="I615" s="102" t="s">
        <v>2280</v>
      </c>
      <c r="J615" s="102" t="s">
        <v>2281</v>
      </c>
      <c r="L615" s="102">
        <v>31843</v>
      </c>
      <c r="M615" t="s">
        <v>519</v>
      </c>
      <c r="N615" t="s">
        <v>27</v>
      </c>
      <c r="O615" t="s">
        <v>27</v>
      </c>
      <c r="P615" s="102">
        <v>10407</v>
      </c>
      <c r="Q615" s="102"/>
      <c r="R615" t="s">
        <v>2951</v>
      </c>
      <c r="S615" s="102" t="s">
        <v>39</v>
      </c>
      <c r="T615" s="102" t="s">
        <v>2280</v>
      </c>
      <c r="U615" s="102" t="s">
        <v>3334</v>
      </c>
    </row>
    <row r="616" spans="1:21" x14ac:dyDescent="0.2">
      <c r="A616" s="102">
        <v>1249</v>
      </c>
      <c r="B616" t="s">
        <v>918</v>
      </c>
      <c r="C616" t="s">
        <v>3728</v>
      </c>
      <c r="D616" t="s">
        <v>868</v>
      </c>
      <c r="E616" s="102">
        <v>138</v>
      </c>
      <c r="F616" s="102"/>
      <c r="G616" t="s">
        <v>2364</v>
      </c>
      <c r="H616" s="102" t="s">
        <v>29</v>
      </c>
      <c r="I616" s="102" t="s">
        <v>2280</v>
      </c>
      <c r="J616" s="102" t="s">
        <v>2281</v>
      </c>
      <c r="L616" s="102">
        <v>30699</v>
      </c>
      <c r="M616" t="s">
        <v>4075</v>
      </c>
      <c r="N616" t="s">
        <v>4076</v>
      </c>
      <c r="P616" s="102">
        <v>337</v>
      </c>
      <c r="Q616" s="102"/>
      <c r="R616" t="s">
        <v>2663</v>
      </c>
      <c r="S616" s="102" t="s">
        <v>39</v>
      </c>
      <c r="T616" s="102" t="s">
        <v>2280</v>
      </c>
      <c r="U616" s="102" t="s">
        <v>3334</v>
      </c>
    </row>
    <row r="617" spans="1:21" x14ac:dyDescent="0.2">
      <c r="A617" s="102">
        <v>22117</v>
      </c>
      <c r="B617" t="s">
        <v>1966</v>
      </c>
      <c r="C617" t="s">
        <v>1967</v>
      </c>
      <c r="E617" s="102">
        <v>490</v>
      </c>
      <c r="F617" s="102"/>
      <c r="G617" t="s">
        <v>2349</v>
      </c>
      <c r="H617" s="102" t="s">
        <v>29</v>
      </c>
      <c r="I617" s="102" t="s">
        <v>2280</v>
      </c>
      <c r="J617" s="102" t="s">
        <v>2281</v>
      </c>
      <c r="L617" s="102">
        <v>9566</v>
      </c>
      <c r="M617" t="s">
        <v>4077</v>
      </c>
      <c r="N617" t="s">
        <v>35</v>
      </c>
      <c r="O617" t="s">
        <v>3792</v>
      </c>
      <c r="P617" s="102">
        <v>557</v>
      </c>
      <c r="Q617" s="102"/>
      <c r="R617" t="s">
        <v>3770</v>
      </c>
      <c r="S617" s="102" t="s">
        <v>39</v>
      </c>
      <c r="T617" s="102" t="s">
        <v>2280</v>
      </c>
      <c r="U617" s="102" t="s">
        <v>3334</v>
      </c>
    </row>
    <row r="618" spans="1:21" x14ac:dyDescent="0.2">
      <c r="A618" s="102">
        <v>15553</v>
      </c>
      <c r="B618" t="s">
        <v>250</v>
      </c>
      <c r="C618" t="s">
        <v>215</v>
      </c>
      <c r="D618" t="s">
        <v>2024</v>
      </c>
      <c r="E618" s="102">
        <v>490</v>
      </c>
      <c r="F618" s="102"/>
      <c r="G618" t="s">
        <v>2349</v>
      </c>
      <c r="H618" s="102" t="s">
        <v>29</v>
      </c>
      <c r="I618" s="102" t="s">
        <v>2280</v>
      </c>
      <c r="J618" s="102" t="s">
        <v>2281</v>
      </c>
      <c r="L618" s="102">
        <v>33385</v>
      </c>
      <c r="M618" t="s">
        <v>4078</v>
      </c>
      <c r="N618" t="s">
        <v>4079</v>
      </c>
      <c r="O618" t="s">
        <v>4080</v>
      </c>
      <c r="P618" s="102">
        <v>10054</v>
      </c>
      <c r="Q618" s="102"/>
      <c r="R618" t="s">
        <v>4081</v>
      </c>
      <c r="S618" s="102" t="s">
        <v>39</v>
      </c>
      <c r="T618" s="102" t="s">
        <v>2280</v>
      </c>
      <c r="U618" s="102" t="s">
        <v>3334</v>
      </c>
    </row>
    <row r="619" spans="1:21" x14ac:dyDescent="0.2">
      <c r="A619" s="102">
        <v>16446</v>
      </c>
      <c r="B619" t="s">
        <v>78</v>
      </c>
      <c r="C619" t="s">
        <v>2023</v>
      </c>
      <c r="D619" t="s">
        <v>43</v>
      </c>
      <c r="E619" s="102">
        <v>490</v>
      </c>
      <c r="F619" s="102"/>
      <c r="G619" t="s">
        <v>2349</v>
      </c>
      <c r="H619" s="102" t="s">
        <v>29</v>
      </c>
      <c r="I619" s="102" t="s">
        <v>2280</v>
      </c>
      <c r="J619" s="102" t="s">
        <v>2281</v>
      </c>
      <c r="L619" s="102">
        <v>31420</v>
      </c>
      <c r="M619" t="s">
        <v>4082</v>
      </c>
      <c r="N619" t="s">
        <v>215</v>
      </c>
      <c r="O619" t="s">
        <v>285</v>
      </c>
      <c r="P619" s="102">
        <v>10400</v>
      </c>
      <c r="Q619" s="102"/>
      <c r="R619" t="s">
        <v>3817</v>
      </c>
      <c r="S619" s="102" t="s">
        <v>39</v>
      </c>
      <c r="T619" s="102" t="s">
        <v>2280</v>
      </c>
      <c r="U619" s="102" t="s">
        <v>3334</v>
      </c>
    </row>
    <row r="620" spans="1:21" x14ac:dyDescent="0.2">
      <c r="A620" s="102">
        <v>16697</v>
      </c>
      <c r="B620" t="s">
        <v>1170</v>
      </c>
      <c r="C620" t="s">
        <v>934</v>
      </c>
      <c r="D620" t="s">
        <v>1682</v>
      </c>
      <c r="E620" s="102">
        <v>355</v>
      </c>
      <c r="F620" s="102"/>
      <c r="G620" t="s">
        <v>2392</v>
      </c>
      <c r="H620" s="102" t="s">
        <v>29</v>
      </c>
      <c r="I620" s="102" t="s">
        <v>2280</v>
      </c>
      <c r="J620" s="102" t="s">
        <v>2281</v>
      </c>
      <c r="L620" s="102">
        <v>31548</v>
      </c>
      <c r="M620" t="s">
        <v>4083</v>
      </c>
      <c r="N620" t="s">
        <v>3810</v>
      </c>
      <c r="O620" t="s">
        <v>4084</v>
      </c>
      <c r="P620" s="102">
        <v>10414</v>
      </c>
      <c r="Q620" s="102"/>
      <c r="R620" t="s">
        <v>2604</v>
      </c>
      <c r="S620" s="102" t="s">
        <v>39</v>
      </c>
      <c r="T620" s="102" t="s">
        <v>2280</v>
      </c>
      <c r="U620" s="102" t="s">
        <v>3334</v>
      </c>
    </row>
    <row r="621" spans="1:21" x14ac:dyDescent="0.2">
      <c r="A621" s="102">
        <v>27666</v>
      </c>
      <c r="B621" t="s">
        <v>2053</v>
      </c>
      <c r="C621" t="s">
        <v>306</v>
      </c>
      <c r="D621" t="s">
        <v>146</v>
      </c>
      <c r="E621" s="102">
        <v>109</v>
      </c>
      <c r="F621" s="102"/>
      <c r="G621" t="s">
        <v>2620</v>
      </c>
      <c r="H621" s="102" t="s">
        <v>29</v>
      </c>
      <c r="I621" s="102" t="s">
        <v>2280</v>
      </c>
      <c r="J621" s="102" t="s">
        <v>2281</v>
      </c>
      <c r="L621" s="102">
        <v>32004</v>
      </c>
      <c r="M621" t="s">
        <v>975</v>
      </c>
      <c r="N621" t="s">
        <v>96</v>
      </c>
      <c r="O621" t="s">
        <v>36</v>
      </c>
      <c r="P621" s="102">
        <v>10104</v>
      </c>
      <c r="Q621" s="102"/>
      <c r="R621" t="s">
        <v>2346</v>
      </c>
      <c r="S621" s="102" t="s">
        <v>39</v>
      </c>
      <c r="T621" s="102" t="s">
        <v>2280</v>
      </c>
      <c r="U621" s="102" t="s">
        <v>3334</v>
      </c>
    </row>
    <row r="622" spans="1:21" x14ac:dyDescent="0.2">
      <c r="A622" s="102">
        <v>17012</v>
      </c>
      <c r="B622" t="s">
        <v>78</v>
      </c>
      <c r="C622" t="s">
        <v>1692</v>
      </c>
      <c r="D622" t="s">
        <v>129</v>
      </c>
      <c r="E622" s="102">
        <v>276</v>
      </c>
      <c r="F622" s="102"/>
      <c r="G622" t="s">
        <v>2581</v>
      </c>
      <c r="H622" s="102" t="s">
        <v>29</v>
      </c>
      <c r="I622" s="102" t="s">
        <v>2280</v>
      </c>
      <c r="J622" s="102" t="s">
        <v>2281</v>
      </c>
      <c r="L622" s="102">
        <v>31551</v>
      </c>
      <c r="M622" t="s">
        <v>4085</v>
      </c>
      <c r="N622" t="s">
        <v>941</v>
      </c>
      <c r="O622" t="s">
        <v>4086</v>
      </c>
      <c r="P622" s="102">
        <v>10414</v>
      </c>
      <c r="Q622" s="102"/>
      <c r="R622" t="s">
        <v>2604</v>
      </c>
      <c r="S622" s="102" t="s">
        <v>39</v>
      </c>
      <c r="T622" s="102" t="s">
        <v>2280</v>
      </c>
      <c r="U622" s="102" t="s">
        <v>3334</v>
      </c>
    </row>
    <row r="623" spans="1:21" x14ac:dyDescent="0.2">
      <c r="A623" s="102">
        <v>7627</v>
      </c>
      <c r="B623" t="s">
        <v>88</v>
      </c>
      <c r="C623" t="s">
        <v>1267</v>
      </c>
      <c r="E623" s="102">
        <v>276</v>
      </c>
      <c r="F623" s="102"/>
      <c r="G623" t="s">
        <v>2581</v>
      </c>
      <c r="H623" s="102" t="s">
        <v>29</v>
      </c>
      <c r="I623" s="102" t="s">
        <v>2280</v>
      </c>
      <c r="J623" s="102" t="s">
        <v>2281</v>
      </c>
      <c r="L623" s="102">
        <v>31806</v>
      </c>
      <c r="M623" t="s">
        <v>4087</v>
      </c>
      <c r="N623" t="s">
        <v>2588</v>
      </c>
      <c r="O623" t="s">
        <v>4088</v>
      </c>
      <c r="P623" s="102">
        <v>10415</v>
      </c>
      <c r="Q623" s="102"/>
      <c r="R623" t="s">
        <v>2541</v>
      </c>
      <c r="S623" s="102" t="s">
        <v>39</v>
      </c>
      <c r="T623" s="102" t="s">
        <v>2280</v>
      </c>
      <c r="U623" s="102" t="s">
        <v>3334</v>
      </c>
    </row>
    <row r="624" spans="1:21" x14ac:dyDescent="0.2">
      <c r="A624" s="102">
        <v>1773</v>
      </c>
      <c r="B624" t="s">
        <v>1135</v>
      </c>
      <c r="C624" t="s">
        <v>1136</v>
      </c>
      <c r="D624" t="s">
        <v>336</v>
      </c>
      <c r="E624" s="102">
        <v>668</v>
      </c>
      <c r="F624" s="102"/>
      <c r="G624" t="s">
        <v>2625</v>
      </c>
      <c r="H624" s="102" t="s">
        <v>29</v>
      </c>
      <c r="I624" s="102" t="s">
        <v>2280</v>
      </c>
      <c r="J624" s="102" t="s">
        <v>2281</v>
      </c>
      <c r="L624" s="102">
        <v>32005</v>
      </c>
      <c r="M624" t="s">
        <v>2513</v>
      </c>
      <c r="N624" t="s">
        <v>4089</v>
      </c>
      <c r="O624" t="s">
        <v>36</v>
      </c>
      <c r="P624" s="102">
        <v>10104</v>
      </c>
      <c r="Q624" s="102"/>
      <c r="R624" t="s">
        <v>2346</v>
      </c>
      <c r="S624" s="102" t="s">
        <v>39</v>
      </c>
      <c r="T624" s="102" t="s">
        <v>2280</v>
      </c>
      <c r="U624" s="102" t="s">
        <v>3334</v>
      </c>
    </row>
    <row r="625" spans="1:21" x14ac:dyDescent="0.2">
      <c r="A625" s="102">
        <v>1792</v>
      </c>
      <c r="B625" t="s">
        <v>885</v>
      </c>
      <c r="C625" t="s">
        <v>279</v>
      </c>
      <c r="D625" t="s">
        <v>367</v>
      </c>
      <c r="E625" s="102">
        <v>10084</v>
      </c>
      <c r="F625" s="102"/>
      <c r="G625" t="s">
        <v>2618</v>
      </c>
      <c r="H625" s="102" t="s">
        <v>29</v>
      </c>
      <c r="I625" s="102" t="s">
        <v>2280</v>
      </c>
      <c r="J625" s="102" t="s">
        <v>2281</v>
      </c>
      <c r="L625" s="102">
        <v>31552</v>
      </c>
      <c r="M625" t="s">
        <v>613</v>
      </c>
      <c r="N625" t="s">
        <v>35</v>
      </c>
      <c r="O625" t="s">
        <v>603</v>
      </c>
      <c r="P625" s="102">
        <v>10414</v>
      </c>
      <c r="Q625" s="102"/>
      <c r="R625" t="s">
        <v>2604</v>
      </c>
      <c r="S625" s="102" t="s">
        <v>39</v>
      </c>
      <c r="T625" s="102" t="s">
        <v>2280</v>
      </c>
      <c r="U625" s="102" t="s">
        <v>3334</v>
      </c>
    </row>
    <row r="626" spans="1:21" x14ac:dyDescent="0.2">
      <c r="A626" s="102">
        <v>31972</v>
      </c>
      <c r="B626" t="s">
        <v>471</v>
      </c>
      <c r="C626" t="s">
        <v>331</v>
      </c>
      <c r="D626" t="s">
        <v>2657</v>
      </c>
      <c r="E626" s="102">
        <v>51</v>
      </c>
      <c r="F626" s="102"/>
      <c r="G626" t="s">
        <v>2637</v>
      </c>
      <c r="H626" s="102" t="s">
        <v>29</v>
      </c>
      <c r="I626" s="102" t="s">
        <v>2280</v>
      </c>
      <c r="J626" s="102" t="s">
        <v>2281</v>
      </c>
      <c r="L626" s="102">
        <v>31550</v>
      </c>
      <c r="M626" t="s">
        <v>708</v>
      </c>
      <c r="N626" t="s">
        <v>4090</v>
      </c>
      <c r="O626" t="s">
        <v>4091</v>
      </c>
      <c r="P626" s="102">
        <v>10414</v>
      </c>
      <c r="Q626" s="102"/>
      <c r="R626" t="s">
        <v>2604</v>
      </c>
      <c r="S626" s="102" t="s">
        <v>39</v>
      </c>
      <c r="T626" s="102" t="s">
        <v>2280</v>
      </c>
      <c r="U626" s="102" t="s">
        <v>3334</v>
      </c>
    </row>
    <row r="627" spans="1:21" x14ac:dyDescent="0.2">
      <c r="A627" s="102">
        <v>21162</v>
      </c>
      <c r="B627" t="s">
        <v>1170</v>
      </c>
      <c r="C627" t="s">
        <v>4092</v>
      </c>
      <c r="D627" t="s">
        <v>979</v>
      </c>
      <c r="E627" s="102">
        <v>109</v>
      </c>
      <c r="F627" s="102"/>
      <c r="G627" t="s">
        <v>2620</v>
      </c>
      <c r="H627" s="102" t="s">
        <v>29</v>
      </c>
      <c r="I627" s="102" t="s">
        <v>2280</v>
      </c>
      <c r="J627" s="102" t="s">
        <v>2281</v>
      </c>
      <c r="L627" s="102">
        <v>23036</v>
      </c>
      <c r="M627" t="s">
        <v>762</v>
      </c>
      <c r="N627" t="s">
        <v>57</v>
      </c>
      <c r="O627" t="s">
        <v>57</v>
      </c>
      <c r="P627" s="102">
        <v>703</v>
      </c>
      <c r="Q627" s="102"/>
      <c r="R627" t="s">
        <v>2486</v>
      </c>
      <c r="S627" s="102" t="s">
        <v>39</v>
      </c>
      <c r="T627" s="102" t="s">
        <v>2280</v>
      </c>
      <c r="U627" s="102" t="s">
        <v>3334</v>
      </c>
    </row>
    <row r="628" spans="1:21" x14ac:dyDescent="0.2">
      <c r="A628" s="102">
        <v>1836</v>
      </c>
      <c r="B628" t="s">
        <v>1033</v>
      </c>
      <c r="C628" t="s">
        <v>432</v>
      </c>
      <c r="D628" t="s">
        <v>829</v>
      </c>
      <c r="E628" s="102">
        <v>41</v>
      </c>
      <c r="F628" s="102"/>
      <c r="G628" t="s">
        <v>2636</v>
      </c>
      <c r="H628" s="102" t="s">
        <v>29</v>
      </c>
      <c r="I628" s="102" t="s">
        <v>2280</v>
      </c>
      <c r="J628" s="102" t="s">
        <v>2281</v>
      </c>
      <c r="L628" s="102">
        <v>31715</v>
      </c>
      <c r="M628" t="s">
        <v>4093</v>
      </c>
      <c r="N628" t="s">
        <v>4094</v>
      </c>
      <c r="O628" t="s">
        <v>1035</v>
      </c>
      <c r="P628" s="102">
        <v>10411</v>
      </c>
      <c r="Q628" s="102"/>
      <c r="R628" t="s">
        <v>2640</v>
      </c>
      <c r="S628" s="102" t="s">
        <v>39</v>
      </c>
      <c r="T628" s="102" t="s">
        <v>2280</v>
      </c>
      <c r="U628" s="102" t="s">
        <v>3334</v>
      </c>
    </row>
    <row r="629" spans="1:21" x14ac:dyDescent="0.2">
      <c r="A629" s="102">
        <v>23596</v>
      </c>
      <c r="B629" t="s">
        <v>555</v>
      </c>
      <c r="C629" t="s">
        <v>229</v>
      </c>
      <c r="D629" t="s">
        <v>229</v>
      </c>
      <c r="E629" s="102">
        <v>668</v>
      </c>
      <c r="F629" s="102"/>
      <c r="G629" t="s">
        <v>2625</v>
      </c>
      <c r="H629" s="102" t="s">
        <v>29</v>
      </c>
      <c r="I629" s="102" t="s">
        <v>2280</v>
      </c>
      <c r="J629" s="102" t="s">
        <v>2281</v>
      </c>
      <c r="L629" s="102">
        <v>31547</v>
      </c>
      <c r="M629" t="s">
        <v>1167</v>
      </c>
      <c r="N629" t="s">
        <v>1208</v>
      </c>
      <c r="O629" t="s">
        <v>603</v>
      </c>
      <c r="P629" s="102">
        <v>10414</v>
      </c>
      <c r="Q629" s="102"/>
      <c r="R629" t="s">
        <v>2604</v>
      </c>
      <c r="S629" s="102" t="s">
        <v>39</v>
      </c>
      <c r="T629" s="102" t="s">
        <v>2280</v>
      </c>
      <c r="U629" s="102" t="s">
        <v>3334</v>
      </c>
    </row>
    <row r="630" spans="1:21" x14ac:dyDescent="0.2">
      <c r="A630" s="102">
        <v>1800</v>
      </c>
      <c r="B630" t="s">
        <v>32</v>
      </c>
      <c r="C630" t="s">
        <v>638</v>
      </c>
      <c r="D630" t="s">
        <v>765</v>
      </c>
      <c r="E630" s="102">
        <v>668</v>
      </c>
      <c r="F630" s="102"/>
      <c r="G630" t="s">
        <v>2625</v>
      </c>
      <c r="H630" s="102" t="s">
        <v>29</v>
      </c>
      <c r="I630" s="102" t="s">
        <v>2280</v>
      </c>
      <c r="J630" s="102" t="s">
        <v>2281</v>
      </c>
      <c r="L630" s="102">
        <v>31701</v>
      </c>
      <c r="M630" t="s">
        <v>322</v>
      </c>
      <c r="N630" t="s">
        <v>3861</v>
      </c>
      <c r="O630" t="s">
        <v>522</v>
      </c>
      <c r="P630" s="102">
        <v>695</v>
      </c>
      <c r="Q630" s="102"/>
      <c r="R630" t="s">
        <v>2617</v>
      </c>
      <c r="S630" s="102" t="s">
        <v>39</v>
      </c>
      <c r="T630" s="102" t="s">
        <v>2280</v>
      </c>
      <c r="U630" s="102" t="s">
        <v>3334</v>
      </c>
    </row>
    <row r="631" spans="1:21" x14ac:dyDescent="0.2">
      <c r="A631" s="102">
        <v>29895</v>
      </c>
      <c r="B631" t="s">
        <v>2171</v>
      </c>
      <c r="C631" t="s">
        <v>2169</v>
      </c>
      <c r="D631" t="s">
        <v>2170</v>
      </c>
      <c r="E631" s="102">
        <v>668</v>
      </c>
      <c r="F631" s="102"/>
      <c r="G631" t="s">
        <v>2625</v>
      </c>
      <c r="H631" s="102" t="s">
        <v>29</v>
      </c>
      <c r="I631" s="102" t="s">
        <v>2280</v>
      </c>
      <c r="J631" s="102" t="s">
        <v>2281</v>
      </c>
      <c r="L631" s="102">
        <v>31486</v>
      </c>
      <c r="M631" t="s">
        <v>104</v>
      </c>
      <c r="N631" t="s">
        <v>4095</v>
      </c>
      <c r="P631" s="102">
        <v>393</v>
      </c>
      <c r="Q631" s="102"/>
      <c r="R631" t="s">
        <v>3904</v>
      </c>
      <c r="S631" s="102" t="s">
        <v>39</v>
      </c>
      <c r="T631" s="102" t="s">
        <v>2280</v>
      </c>
      <c r="U631" s="102" t="s">
        <v>3334</v>
      </c>
    </row>
    <row r="632" spans="1:21" x14ac:dyDescent="0.2">
      <c r="A632" s="102">
        <v>18052</v>
      </c>
      <c r="B632" t="s">
        <v>483</v>
      </c>
      <c r="C632" t="s">
        <v>306</v>
      </c>
      <c r="D632" t="s">
        <v>866</v>
      </c>
      <c r="E632" s="102">
        <v>10092</v>
      </c>
      <c r="F632" s="102"/>
      <c r="G632" t="s">
        <v>1661</v>
      </c>
      <c r="H632" s="102" t="s">
        <v>29</v>
      </c>
      <c r="I632" s="102" t="s">
        <v>2280</v>
      </c>
      <c r="J632" s="102" t="s">
        <v>2281</v>
      </c>
      <c r="L632" s="102">
        <v>27979</v>
      </c>
      <c r="M632" t="s">
        <v>4096</v>
      </c>
      <c r="N632" t="s">
        <v>4097</v>
      </c>
      <c r="O632" t="s">
        <v>4098</v>
      </c>
      <c r="P632" s="102">
        <v>10061</v>
      </c>
      <c r="Q632" s="102"/>
      <c r="R632" t="s">
        <v>2609</v>
      </c>
      <c r="S632" s="102" t="s">
        <v>39</v>
      </c>
      <c r="T632" s="102" t="s">
        <v>2280</v>
      </c>
      <c r="U632" s="102" t="s">
        <v>3334</v>
      </c>
    </row>
    <row r="633" spans="1:21" x14ac:dyDescent="0.2">
      <c r="A633" s="102">
        <v>9751</v>
      </c>
      <c r="B633" t="s">
        <v>256</v>
      </c>
      <c r="C633" t="s">
        <v>939</v>
      </c>
      <c r="D633" t="s">
        <v>36</v>
      </c>
      <c r="E633" s="102">
        <v>495</v>
      </c>
      <c r="F633" s="102"/>
      <c r="G633" t="s">
        <v>674</v>
      </c>
      <c r="H633" s="102" t="s">
        <v>29</v>
      </c>
      <c r="I633" s="102" t="s">
        <v>2280</v>
      </c>
      <c r="J633" s="102" t="s">
        <v>2281</v>
      </c>
      <c r="L633" s="102">
        <v>33313</v>
      </c>
      <c r="M633" t="s">
        <v>4099</v>
      </c>
      <c r="N633" t="s">
        <v>101</v>
      </c>
      <c r="O633" t="s">
        <v>347</v>
      </c>
      <c r="P633" s="102">
        <v>10039</v>
      </c>
      <c r="Q633" s="102"/>
      <c r="R633" t="s">
        <v>1555</v>
      </c>
      <c r="S633" s="102" t="s">
        <v>39</v>
      </c>
      <c r="T633" s="102" t="s">
        <v>2280</v>
      </c>
      <c r="U633" s="102" t="s">
        <v>3334</v>
      </c>
    </row>
    <row r="634" spans="1:21" x14ac:dyDescent="0.2">
      <c r="A634" s="102">
        <v>1537</v>
      </c>
      <c r="B634" t="s">
        <v>417</v>
      </c>
      <c r="C634" t="s">
        <v>1102</v>
      </c>
      <c r="D634" t="s">
        <v>209</v>
      </c>
      <c r="E634" s="102">
        <v>165</v>
      </c>
      <c r="F634" s="102"/>
      <c r="G634" t="s">
        <v>2592</v>
      </c>
      <c r="H634" s="102" t="s">
        <v>29</v>
      </c>
      <c r="I634" s="102" t="s">
        <v>2280</v>
      </c>
      <c r="J634" s="102" t="s">
        <v>2281</v>
      </c>
      <c r="L634" s="102">
        <v>22237</v>
      </c>
      <c r="M634" t="s">
        <v>519</v>
      </c>
      <c r="N634" t="s">
        <v>4100</v>
      </c>
      <c r="O634" t="s">
        <v>279</v>
      </c>
      <c r="P634" s="102">
        <v>519</v>
      </c>
      <c r="Q634" s="102"/>
      <c r="R634" t="s">
        <v>2616</v>
      </c>
      <c r="S634" s="102" t="s">
        <v>39</v>
      </c>
      <c r="T634" s="102" t="s">
        <v>2280</v>
      </c>
      <c r="U634" s="102" t="s">
        <v>3334</v>
      </c>
    </row>
    <row r="635" spans="1:21" x14ac:dyDescent="0.2">
      <c r="A635" s="102">
        <v>1877</v>
      </c>
      <c r="B635" t="s">
        <v>244</v>
      </c>
      <c r="C635" t="s">
        <v>44</v>
      </c>
      <c r="D635" t="s">
        <v>655</v>
      </c>
      <c r="E635" s="102">
        <v>696</v>
      </c>
      <c r="F635" s="102"/>
      <c r="G635" t="s">
        <v>4101</v>
      </c>
      <c r="H635" s="102" t="s">
        <v>29</v>
      </c>
      <c r="I635" s="102" t="s">
        <v>2280</v>
      </c>
      <c r="J635" s="102" t="s">
        <v>2281</v>
      </c>
      <c r="L635" s="102">
        <v>28151</v>
      </c>
      <c r="M635" t="s">
        <v>4102</v>
      </c>
      <c r="N635" t="s">
        <v>2131</v>
      </c>
      <c r="O635" t="s">
        <v>4103</v>
      </c>
      <c r="P635" s="102">
        <v>76</v>
      </c>
      <c r="Q635" s="102"/>
      <c r="R635" t="s">
        <v>2279</v>
      </c>
      <c r="S635" s="102" t="s">
        <v>39</v>
      </c>
      <c r="T635" s="102" t="s">
        <v>2280</v>
      </c>
      <c r="U635" s="102" t="s">
        <v>3334</v>
      </c>
    </row>
    <row r="636" spans="1:21" x14ac:dyDescent="0.2">
      <c r="A636" s="102">
        <v>10792</v>
      </c>
      <c r="B636" t="s">
        <v>239</v>
      </c>
      <c r="C636" t="s">
        <v>1184</v>
      </c>
      <c r="D636" t="s">
        <v>532</v>
      </c>
      <c r="E636" s="102">
        <v>10007</v>
      </c>
      <c r="F636" s="102"/>
      <c r="G636" t="s">
        <v>2398</v>
      </c>
      <c r="H636" s="102" t="s">
        <v>29</v>
      </c>
      <c r="I636" s="102" t="s">
        <v>2280</v>
      </c>
      <c r="J636" s="102" t="s">
        <v>2281</v>
      </c>
      <c r="L636" s="102">
        <v>22239</v>
      </c>
      <c r="M636" t="s">
        <v>4104</v>
      </c>
      <c r="N636" t="s">
        <v>215</v>
      </c>
      <c r="P636" s="102">
        <v>10039</v>
      </c>
      <c r="Q636" s="102"/>
      <c r="R636" t="s">
        <v>1555</v>
      </c>
      <c r="S636" s="102" t="s">
        <v>39</v>
      </c>
      <c r="T636" s="102" t="s">
        <v>2280</v>
      </c>
      <c r="U636" s="102" t="s">
        <v>3334</v>
      </c>
    </row>
    <row r="637" spans="1:21" x14ac:dyDescent="0.2">
      <c r="A637" s="102">
        <v>8711</v>
      </c>
      <c r="B637" t="s">
        <v>1285</v>
      </c>
      <c r="C637" t="s">
        <v>206</v>
      </c>
      <c r="D637" t="s">
        <v>1286</v>
      </c>
      <c r="E637" s="102">
        <v>696</v>
      </c>
      <c r="F637" s="102"/>
      <c r="G637" t="s">
        <v>4101</v>
      </c>
      <c r="H637" s="102" t="s">
        <v>29</v>
      </c>
      <c r="I637" s="102" t="s">
        <v>2280</v>
      </c>
      <c r="J637" s="102" t="s">
        <v>2281</v>
      </c>
      <c r="L637" s="102">
        <v>31338</v>
      </c>
      <c r="M637" t="s">
        <v>964</v>
      </c>
      <c r="N637" t="s">
        <v>2672</v>
      </c>
      <c r="O637" t="s">
        <v>331</v>
      </c>
      <c r="P637" s="102">
        <v>10390</v>
      </c>
      <c r="Q637" s="102"/>
      <c r="R637" t="s">
        <v>4017</v>
      </c>
      <c r="S637" s="102" t="s">
        <v>39</v>
      </c>
      <c r="T637" s="102" t="s">
        <v>2280</v>
      </c>
      <c r="U637" s="102" t="s">
        <v>3334</v>
      </c>
    </row>
    <row r="638" spans="1:21" x14ac:dyDescent="0.2">
      <c r="A638" s="102">
        <v>8713</v>
      </c>
      <c r="B638" t="s">
        <v>241</v>
      </c>
      <c r="C638" t="s">
        <v>206</v>
      </c>
      <c r="D638" t="s">
        <v>1142</v>
      </c>
      <c r="E638" s="102">
        <v>176</v>
      </c>
      <c r="F638" s="102"/>
      <c r="G638" t="s">
        <v>2400</v>
      </c>
      <c r="H638" s="102" t="s">
        <v>29</v>
      </c>
      <c r="I638" s="102" t="s">
        <v>2280</v>
      </c>
      <c r="J638" s="102" t="s">
        <v>2281</v>
      </c>
      <c r="L638" s="102">
        <v>32787</v>
      </c>
      <c r="M638" t="s">
        <v>2107</v>
      </c>
      <c r="N638" t="s">
        <v>4105</v>
      </c>
      <c r="P638" s="102">
        <v>10202</v>
      </c>
      <c r="Q638" s="102"/>
      <c r="R638" t="s">
        <v>1952</v>
      </c>
      <c r="S638" s="102" t="s">
        <v>39</v>
      </c>
      <c r="T638" s="102" t="s">
        <v>2280</v>
      </c>
      <c r="U638" s="102" t="s">
        <v>3334</v>
      </c>
    </row>
    <row r="639" spans="1:21" x14ac:dyDescent="0.2">
      <c r="A639" s="102">
        <v>1425</v>
      </c>
      <c r="B639" t="s">
        <v>89</v>
      </c>
      <c r="C639" t="s">
        <v>691</v>
      </c>
      <c r="D639" t="s">
        <v>247</v>
      </c>
      <c r="E639" s="102">
        <v>176</v>
      </c>
      <c r="F639" s="102"/>
      <c r="G639" t="s">
        <v>2400</v>
      </c>
      <c r="H639" s="102" t="s">
        <v>29</v>
      </c>
      <c r="I639" s="102" t="s">
        <v>2280</v>
      </c>
      <c r="J639" s="102" t="s">
        <v>2281</v>
      </c>
      <c r="L639" s="102">
        <v>29904</v>
      </c>
      <c r="M639" t="s">
        <v>4106</v>
      </c>
      <c r="N639" t="s">
        <v>2149</v>
      </c>
      <c r="O639" t="s">
        <v>279</v>
      </c>
      <c r="P639" s="102">
        <v>10085</v>
      </c>
      <c r="Q639" s="102"/>
      <c r="R639" t="s">
        <v>2629</v>
      </c>
      <c r="S639" s="102" t="s">
        <v>39</v>
      </c>
      <c r="T639" s="102" t="s">
        <v>2280</v>
      </c>
      <c r="U639" s="102" t="s">
        <v>3334</v>
      </c>
    </row>
    <row r="640" spans="1:21" x14ac:dyDescent="0.2">
      <c r="A640" s="102">
        <v>1950</v>
      </c>
      <c r="B640" t="s">
        <v>1149</v>
      </c>
      <c r="C640" t="s">
        <v>306</v>
      </c>
      <c r="D640" t="s">
        <v>35</v>
      </c>
      <c r="E640" s="102">
        <v>10083</v>
      </c>
      <c r="F640" s="102"/>
      <c r="G640" t="s">
        <v>2498</v>
      </c>
      <c r="H640" s="102" t="s">
        <v>29</v>
      </c>
      <c r="I640" s="102" t="s">
        <v>2280</v>
      </c>
      <c r="J640" s="102" t="s">
        <v>2281</v>
      </c>
      <c r="L640" s="102">
        <v>4660</v>
      </c>
      <c r="M640" t="s">
        <v>158</v>
      </c>
      <c r="N640" t="s">
        <v>4107</v>
      </c>
      <c r="O640" t="s">
        <v>4047</v>
      </c>
      <c r="P640" s="102">
        <v>10066</v>
      </c>
      <c r="Q640" s="102"/>
      <c r="R640" t="s">
        <v>1663</v>
      </c>
      <c r="S640" s="102" t="s">
        <v>29</v>
      </c>
      <c r="T640" s="102" t="s">
        <v>2282</v>
      </c>
      <c r="U640" s="102" t="s">
        <v>3334</v>
      </c>
    </row>
    <row r="641" spans="1:21" x14ac:dyDescent="0.2">
      <c r="A641" s="102">
        <v>4577</v>
      </c>
      <c r="B641" t="s">
        <v>506</v>
      </c>
      <c r="C641" t="s">
        <v>303</v>
      </c>
      <c r="D641" t="s">
        <v>1153</v>
      </c>
      <c r="E641" s="102">
        <v>10166</v>
      </c>
      <c r="F641" s="102"/>
      <c r="G641" t="s">
        <v>2461</v>
      </c>
      <c r="H641" s="102" t="s">
        <v>29</v>
      </c>
      <c r="I641" s="102" t="s">
        <v>2280</v>
      </c>
      <c r="J641" s="102" t="s">
        <v>2281</v>
      </c>
      <c r="L641" s="102">
        <v>30117</v>
      </c>
      <c r="M641" t="s">
        <v>4108</v>
      </c>
      <c r="N641" t="s">
        <v>4109</v>
      </c>
      <c r="P641" s="102">
        <v>10139</v>
      </c>
      <c r="Q641" s="102"/>
      <c r="R641" t="s">
        <v>3390</v>
      </c>
      <c r="S641" s="102" t="s">
        <v>29</v>
      </c>
      <c r="T641" s="102" t="s">
        <v>2282</v>
      </c>
      <c r="U641" s="102" t="s">
        <v>3334</v>
      </c>
    </row>
    <row r="642" spans="1:21" x14ac:dyDescent="0.2">
      <c r="A642" s="102">
        <v>1986</v>
      </c>
      <c r="B642" t="s">
        <v>88</v>
      </c>
      <c r="C642" t="s">
        <v>303</v>
      </c>
      <c r="D642" t="s">
        <v>1153</v>
      </c>
      <c r="E642" s="102">
        <v>10166</v>
      </c>
      <c r="F642" s="102"/>
      <c r="G642" t="s">
        <v>2461</v>
      </c>
      <c r="H642" s="102" t="s">
        <v>29</v>
      </c>
      <c r="I642" s="102" t="s">
        <v>2280</v>
      </c>
      <c r="J642" s="102" t="s">
        <v>2281</v>
      </c>
      <c r="L642" s="102">
        <v>5739</v>
      </c>
      <c r="M642" t="s">
        <v>37</v>
      </c>
      <c r="N642" t="s">
        <v>346</v>
      </c>
      <c r="O642" t="s">
        <v>4110</v>
      </c>
      <c r="P642" s="102">
        <v>10078</v>
      </c>
      <c r="Q642" s="102"/>
      <c r="R642" t="s">
        <v>4111</v>
      </c>
      <c r="S642" s="102" t="s">
        <v>29</v>
      </c>
      <c r="T642" s="102" t="s">
        <v>2282</v>
      </c>
      <c r="U642" s="102" t="s">
        <v>3334</v>
      </c>
    </row>
    <row r="643" spans="1:21" x14ac:dyDescent="0.2">
      <c r="A643" s="102">
        <v>1355</v>
      </c>
      <c r="B643" t="s">
        <v>241</v>
      </c>
      <c r="C643" t="s">
        <v>96</v>
      </c>
      <c r="D643" t="s">
        <v>416</v>
      </c>
      <c r="E643" s="102">
        <v>678</v>
      </c>
      <c r="F643" s="102"/>
      <c r="G643" t="s">
        <v>4112</v>
      </c>
      <c r="H643" s="102" t="s">
        <v>29</v>
      </c>
      <c r="I643" s="102" t="s">
        <v>2280</v>
      </c>
      <c r="J643" s="102" t="s">
        <v>2281</v>
      </c>
      <c r="L643" s="102">
        <v>22380</v>
      </c>
      <c r="M643" t="s">
        <v>142</v>
      </c>
      <c r="N643" t="s">
        <v>346</v>
      </c>
      <c r="O643" t="s">
        <v>809</v>
      </c>
      <c r="P643" s="102">
        <v>17</v>
      </c>
      <c r="Q643" s="102"/>
      <c r="R643" t="s">
        <v>2483</v>
      </c>
      <c r="S643" s="102" t="s">
        <v>29</v>
      </c>
      <c r="T643" s="102" t="s">
        <v>2282</v>
      </c>
      <c r="U643" s="102" t="s">
        <v>3334</v>
      </c>
    </row>
    <row r="644" spans="1:21" x14ac:dyDescent="0.2">
      <c r="A644" s="102">
        <v>14939</v>
      </c>
      <c r="B644" t="s">
        <v>660</v>
      </c>
      <c r="C644" t="s">
        <v>303</v>
      </c>
      <c r="D644" t="s">
        <v>279</v>
      </c>
      <c r="E644" s="102">
        <v>487</v>
      </c>
      <c r="F644" s="102"/>
      <c r="G644" t="s">
        <v>2456</v>
      </c>
      <c r="H644" s="102" t="s">
        <v>29</v>
      </c>
      <c r="I644" s="102" t="s">
        <v>2280</v>
      </c>
      <c r="J644" s="102" t="s">
        <v>2281</v>
      </c>
      <c r="L644" s="102">
        <v>23446</v>
      </c>
      <c r="M644" t="s">
        <v>450</v>
      </c>
      <c r="N644" t="s">
        <v>4113</v>
      </c>
      <c r="O644" t="s">
        <v>498</v>
      </c>
      <c r="P644" s="102">
        <v>10228</v>
      </c>
      <c r="Q644" s="102"/>
      <c r="R644" t="s">
        <v>3345</v>
      </c>
      <c r="S644" s="102" t="s">
        <v>29</v>
      </c>
      <c r="T644" s="102" t="s">
        <v>2282</v>
      </c>
      <c r="U644" s="102" t="s">
        <v>3334</v>
      </c>
    </row>
    <row r="645" spans="1:21" x14ac:dyDescent="0.2">
      <c r="A645" s="102">
        <v>1990</v>
      </c>
      <c r="B645" t="s">
        <v>26</v>
      </c>
      <c r="C645" t="s">
        <v>897</v>
      </c>
      <c r="D645" t="s">
        <v>43</v>
      </c>
      <c r="E645" s="102">
        <v>43</v>
      </c>
      <c r="F645" s="102"/>
      <c r="G645" t="s">
        <v>2497</v>
      </c>
      <c r="H645" s="102" t="s">
        <v>29</v>
      </c>
      <c r="I645" s="102" t="s">
        <v>2280</v>
      </c>
      <c r="J645" s="102" t="s">
        <v>2281</v>
      </c>
      <c r="L645" s="102">
        <v>878</v>
      </c>
      <c r="M645" t="s">
        <v>4114</v>
      </c>
      <c r="N645" t="s">
        <v>378</v>
      </c>
      <c r="O645" t="s">
        <v>54</v>
      </c>
      <c r="P645" s="102">
        <v>19</v>
      </c>
      <c r="Q645" s="102"/>
      <c r="R645" t="s">
        <v>3414</v>
      </c>
      <c r="S645" s="102" t="s">
        <v>29</v>
      </c>
      <c r="T645" s="102" t="s">
        <v>2282</v>
      </c>
      <c r="U645" s="102" t="s">
        <v>3334</v>
      </c>
    </row>
    <row r="646" spans="1:21" x14ac:dyDescent="0.2">
      <c r="A646" s="102">
        <v>1501</v>
      </c>
      <c r="B646" t="s">
        <v>122</v>
      </c>
      <c r="C646" t="s">
        <v>825</v>
      </c>
      <c r="D646" t="s">
        <v>1098</v>
      </c>
      <c r="E646" s="102">
        <v>703</v>
      </c>
      <c r="F646" s="102"/>
      <c r="G646" t="s">
        <v>2486</v>
      </c>
      <c r="H646" s="102" t="s">
        <v>29</v>
      </c>
      <c r="I646" s="102" t="s">
        <v>2280</v>
      </c>
      <c r="J646" s="102" t="s">
        <v>2281</v>
      </c>
      <c r="L646" s="102">
        <v>27966</v>
      </c>
      <c r="M646" t="s">
        <v>177</v>
      </c>
      <c r="N646" t="s">
        <v>211</v>
      </c>
      <c r="O646" t="s">
        <v>53</v>
      </c>
      <c r="P646" s="102">
        <v>10043</v>
      </c>
      <c r="Q646" s="102"/>
      <c r="R646" t="s">
        <v>2339</v>
      </c>
      <c r="S646" s="102" t="s">
        <v>29</v>
      </c>
      <c r="T646" s="102" t="s">
        <v>2282</v>
      </c>
      <c r="U646" s="102" t="s">
        <v>3334</v>
      </c>
    </row>
    <row r="647" spans="1:21" x14ac:dyDescent="0.2">
      <c r="A647" s="102">
        <v>1563</v>
      </c>
      <c r="B647" t="s">
        <v>594</v>
      </c>
      <c r="C647" t="s">
        <v>850</v>
      </c>
      <c r="D647" t="s">
        <v>1109</v>
      </c>
      <c r="E647" s="102">
        <v>502</v>
      </c>
      <c r="F647" s="102"/>
      <c r="G647" t="s">
        <v>2389</v>
      </c>
      <c r="H647" s="102" t="s">
        <v>29</v>
      </c>
      <c r="I647" s="102" t="s">
        <v>2280</v>
      </c>
      <c r="J647" s="102" t="s">
        <v>2281</v>
      </c>
      <c r="L647" s="102">
        <v>14733</v>
      </c>
      <c r="M647" t="s">
        <v>62</v>
      </c>
      <c r="N647" t="s">
        <v>4115</v>
      </c>
      <c r="O647" t="s">
        <v>4116</v>
      </c>
      <c r="P647" s="102">
        <v>346</v>
      </c>
      <c r="Q647" s="102"/>
      <c r="R647" t="s">
        <v>3375</v>
      </c>
      <c r="S647" s="102" t="s">
        <v>29</v>
      </c>
      <c r="T647" s="102" t="s">
        <v>2282</v>
      </c>
      <c r="U647" s="102" t="s">
        <v>3334</v>
      </c>
    </row>
    <row r="648" spans="1:21" x14ac:dyDescent="0.2">
      <c r="A648" s="102">
        <v>10053</v>
      </c>
      <c r="B648" t="s">
        <v>78</v>
      </c>
      <c r="C648" t="s">
        <v>223</v>
      </c>
      <c r="D648" t="s">
        <v>4117</v>
      </c>
      <c r="E648" s="102">
        <v>10223</v>
      </c>
      <c r="F648" s="102"/>
      <c r="G648" t="s">
        <v>2378</v>
      </c>
      <c r="H648" s="102" t="s">
        <v>29</v>
      </c>
      <c r="I648" s="102" t="s">
        <v>2280</v>
      </c>
      <c r="J648" s="102" t="s">
        <v>2281</v>
      </c>
      <c r="L648" s="102">
        <v>19043</v>
      </c>
      <c r="M648" t="s">
        <v>250</v>
      </c>
      <c r="N648" t="s">
        <v>4118</v>
      </c>
      <c r="O648" t="s">
        <v>361</v>
      </c>
      <c r="P648" s="102">
        <v>644</v>
      </c>
      <c r="Q648" s="102"/>
      <c r="R648" t="s">
        <v>3353</v>
      </c>
      <c r="S648" s="102" t="s">
        <v>29</v>
      </c>
      <c r="T648" s="102" t="s">
        <v>2282</v>
      </c>
      <c r="U648" s="102" t="s">
        <v>3334</v>
      </c>
    </row>
    <row r="649" spans="1:21" x14ac:dyDescent="0.2">
      <c r="A649" s="102">
        <v>9978</v>
      </c>
      <c r="B649" t="s">
        <v>922</v>
      </c>
      <c r="C649" t="s">
        <v>487</v>
      </c>
      <c r="D649" t="s">
        <v>1295</v>
      </c>
      <c r="E649" s="102">
        <v>10223</v>
      </c>
      <c r="F649" s="102"/>
      <c r="G649" t="s">
        <v>2378</v>
      </c>
      <c r="H649" s="102" t="s">
        <v>29</v>
      </c>
      <c r="I649" s="102" t="s">
        <v>2280</v>
      </c>
      <c r="J649" s="102" t="s">
        <v>2281</v>
      </c>
      <c r="L649" s="102">
        <v>4814</v>
      </c>
      <c r="M649" t="s">
        <v>153</v>
      </c>
      <c r="N649" t="s">
        <v>4119</v>
      </c>
      <c r="O649" t="s">
        <v>4120</v>
      </c>
      <c r="P649" s="102">
        <v>615</v>
      </c>
      <c r="Q649" s="102"/>
      <c r="R649" t="s">
        <v>907</v>
      </c>
      <c r="S649" s="102" t="s">
        <v>29</v>
      </c>
      <c r="T649" s="102" t="s">
        <v>2282</v>
      </c>
      <c r="U649" s="102" t="s">
        <v>3334</v>
      </c>
    </row>
    <row r="650" spans="1:21" x14ac:dyDescent="0.2">
      <c r="A650" s="102">
        <v>1714</v>
      </c>
      <c r="B650" t="s">
        <v>239</v>
      </c>
      <c r="C650" t="s">
        <v>871</v>
      </c>
      <c r="D650" t="s">
        <v>527</v>
      </c>
      <c r="E650" s="102">
        <v>487</v>
      </c>
      <c r="F650" s="102"/>
      <c r="G650" t="s">
        <v>2456</v>
      </c>
      <c r="H650" s="102" t="s">
        <v>29</v>
      </c>
      <c r="I650" s="102" t="s">
        <v>2280</v>
      </c>
      <c r="J650" s="102" t="s">
        <v>2281</v>
      </c>
      <c r="L650" s="102">
        <v>31410</v>
      </c>
      <c r="M650" t="s">
        <v>225</v>
      </c>
      <c r="N650" t="s">
        <v>4121</v>
      </c>
      <c r="O650" t="s">
        <v>279</v>
      </c>
      <c r="P650" s="102">
        <v>10133</v>
      </c>
      <c r="Q650" s="102"/>
      <c r="R650" t="s">
        <v>2396</v>
      </c>
      <c r="S650" s="102" t="s">
        <v>29</v>
      </c>
      <c r="T650" s="102" t="s">
        <v>2282</v>
      </c>
      <c r="U650" s="102" t="s">
        <v>3334</v>
      </c>
    </row>
    <row r="651" spans="1:21" x14ac:dyDescent="0.2">
      <c r="A651" s="102">
        <v>10870</v>
      </c>
      <c r="B651" t="s">
        <v>2533</v>
      </c>
      <c r="C651" t="s">
        <v>2534</v>
      </c>
      <c r="D651" t="s">
        <v>2535</v>
      </c>
      <c r="E651" s="102">
        <v>10223</v>
      </c>
      <c r="F651" s="102"/>
      <c r="G651" t="s">
        <v>2378</v>
      </c>
      <c r="H651" s="102" t="s">
        <v>29</v>
      </c>
      <c r="I651" s="102" t="s">
        <v>2280</v>
      </c>
      <c r="J651" s="102" t="s">
        <v>2281</v>
      </c>
      <c r="L651" s="102">
        <v>14798</v>
      </c>
      <c r="M651" t="s">
        <v>283</v>
      </c>
      <c r="N651" t="s">
        <v>3894</v>
      </c>
      <c r="O651" t="s">
        <v>3373</v>
      </c>
      <c r="P651" s="102">
        <v>10072</v>
      </c>
      <c r="Q651" s="102"/>
      <c r="R651" t="s">
        <v>3374</v>
      </c>
      <c r="S651" s="102" t="s">
        <v>29</v>
      </c>
      <c r="T651" s="102" t="s">
        <v>2282</v>
      </c>
      <c r="U651" s="102" t="s">
        <v>3334</v>
      </c>
    </row>
    <row r="652" spans="1:21" x14ac:dyDescent="0.2">
      <c r="A652" s="102">
        <v>1290</v>
      </c>
      <c r="B652" t="s">
        <v>594</v>
      </c>
      <c r="C652" t="s">
        <v>1082</v>
      </c>
      <c r="D652" t="s">
        <v>1184</v>
      </c>
      <c r="E652" s="102">
        <v>175</v>
      </c>
      <c r="F652" s="102"/>
      <c r="G652" t="s">
        <v>2306</v>
      </c>
      <c r="H652" s="102" t="s">
        <v>29</v>
      </c>
      <c r="I652" s="102" t="s">
        <v>2280</v>
      </c>
      <c r="J652" s="102" t="s">
        <v>2281</v>
      </c>
      <c r="L652" s="102">
        <v>28992</v>
      </c>
      <c r="M652" t="s">
        <v>199</v>
      </c>
      <c r="N652" t="s">
        <v>607</v>
      </c>
      <c r="O652" t="s">
        <v>54</v>
      </c>
      <c r="P652" s="102">
        <v>30</v>
      </c>
      <c r="Q652" s="102"/>
      <c r="R652" t="s">
        <v>3351</v>
      </c>
      <c r="S652" s="102" t="s">
        <v>29</v>
      </c>
      <c r="T652" s="102" t="s">
        <v>2282</v>
      </c>
      <c r="U652" s="102" t="s">
        <v>3334</v>
      </c>
    </row>
    <row r="653" spans="1:21" x14ac:dyDescent="0.2">
      <c r="A653" s="102">
        <v>1812</v>
      </c>
      <c r="B653" t="s">
        <v>1137</v>
      </c>
      <c r="C653" t="s">
        <v>1138</v>
      </c>
      <c r="D653" t="s">
        <v>1138</v>
      </c>
      <c r="E653" s="102">
        <v>682</v>
      </c>
      <c r="F653" s="102"/>
      <c r="G653" t="s">
        <v>2385</v>
      </c>
      <c r="H653" s="102" t="s">
        <v>29</v>
      </c>
      <c r="I653" s="102" t="s">
        <v>2280</v>
      </c>
      <c r="J653" s="102" t="s">
        <v>2281</v>
      </c>
      <c r="L653" s="102">
        <v>23417</v>
      </c>
      <c r="M653" t="s">
        <v>198</v>
      </c>
      <c r="N653" t="s">
        <v>4122</v>
      </c>
      <c r="O653" t="s">
        <v>43</v>
      </c>
      <c r="P653" s="102">
        <v>10207</v>
      </c>
      <c r="Q653" s="102"/>
      <c r="R653" t="s">
        <v>1945</v>
      </c>
      <c r="S653" s="102" t="s">
        <v>29</v>
      </c>
      <c r="T653" s="102" t="s">
        <v>2282</v>
      </c>
      <c r="U653" s="102" t="s">
        <v>3334</v>
      </c>
    </row>
    <row r="654" spans="1:21" x14ac:dyDescent="0.2">
      <c r="A654" s="102">
        <v>22483</v>
      </c>
      <c r="B654" t="s">
        <v>256</v>
      </c>
      <c r="C654" t="s">
        <v>1296</v>
      </c>
      <c r="D654" t="s">
        <v>1270</v>
      </c>
      <c r="E654" s="102">
        <v>43</v>
      </c>
      <c r="F654" s="102"/>
      <c r="G654" t="s">
        <v>2497</v>
      </c>
      <c r="H654" s="102" t="s">
        <v>29</v>
      </c>
      <c r="I654" s="102" t="s">
        <v>2280</v>
      </c>
      <c r="J654" s="102" t="s">
        <v>2281</v>
      </c>
      <c r="L654" s="102">
        <v>24103</v>
      </c>
      <c r="M654" t="s">
        <v>3911</v>
      </c>
      <c r="N654" t="s">
        <v>4123</v>
      </c>
      <c r="P654" s="102">
        <v>10211</v>
      </c>
      <c r="Q654" s="102"/>
      <c r="R654" t="s">
        <v>1950</v>
      </c>
      <c r="S654" s="102" t="s">
        <v>29</v>
      </c>
      <c r="T654" s="102" t="s">
        <v>2282</v>
      </c>
      <c r="U654" s="102" t="s">
        <v>3334</v>
      </c>
    </row>
    <row r="655" spans="1:21" x14ac:dyDescent="0.2">
      <c r="A655" s="102">
        <v>4037</v>
      </c>
      <c r="B655" t="s">
        <v>2539</v>
      </c>
      <c r="C655" t="s">
        <v>1185</v>
      </c>
      <c r="D655" t="s">
        <v>1185</v>
      </c>
      <c r="E655" s="102">
        <v>10415</v>
      </c>
      <c r="F655" s="102"/>
      <c r="G655" t="s">
        <v>2541</v>
      </c>
      <c r="H655" s="102" t="s">
        <v>29</v>
      </c>
      <c r="I655" s="102" t="s">
        <v>2280</v>
      </c>
      <c r="J655" s="102" t="s">
        <v>2281</v>
      </c>
      <c r="L655" s="102">
        <v>28460</v>
      </c>
      <c r="M655" t="s">
        <v>473</v>
      </c>
      <c r="N655" t="s">
        <v>4124</v>
      </c>
      <c r="O655" t="s">
        <v>569</v>
      </c>
      <c r="P655" s="102">
        <v>692</v>
      </c>
      <c r="Q655" s="102"/>
      <c r="R655" t="s">
        <v>3344</v>
      </c>
      <c r="S655" s="102" t="s">
        <v>29</v>
      </c>
      <c r="T655" s="102" t="s">
        <v>2282</v>
      </c>
      <c r="U655" s="102" t="s">
        <v>3334</v>
      </c>
    </row>
    <row r="656" spans="1:21" x14ac:dyDescent="0.2">
      <c r="A656" s="102">
        <v>1365</v>
      </c>
      <c r="B656" t="s">
        <v>130</v>
      </c>
      <c r="C656" t="s">
        <v>138</v>
      </c>
      <c r="D656" t="s">
        <v>309</v>
      </c>
      <c r="E656" s="102">
        <v>487</v>
      </c>
      <c r="F656" s="102"/>
      <c r="G656" t="s">
        <v>2456</v>
      </c>
      <c r="H656" s="102" t="s">
        <v>29</v>
      </c>
      <c r="I656" s="102" t="s">
        <v>2280</v>
      </c>
      <c r="J656" s="102" t="s">
        <v>2281</v>
      </c>
      <c r="L656" s="102">
        <v>5856</v>
      </c>
      <c r="M656" t="s">
        <v>908</v>
      </c>
      <c r="N656" t="s">
        <v>4125</v>
      </c>
      <c r="O656" t="s">
        <v>4056</v>
      </c>
      <c r="P656" s="102">
        <v>10066</v>
      </c>
      <c r="Q656" s="102"/>
      <c r="R656" t="s">
        <v>1663</v>
      </c>
      <c r="S656" s="102" t="s">
        <v>29</v>
      </c>
      <c r="T656" s="102" t="s">
        <v>2282</v>
      </c>
      <c r="U656" s="102" t="s">
        <v>3334</v>
      </c>
    </row>
    <row r="657" spans="1:21" x14ac:dyDescent="0.2">
      <c r="A657" s="102">
        <v>1856</v>
      </c>
      <c r="B657" t="s">
        <v>241</v>
      </c>
      <c r="C657" t="s">
        <v>27</v>
      </c>
      <c r="D657" t="s">
        <v>578</v>
      </c>
      <c r="E657" s="102">
        <v>43</v>
      </c>
      <c r="F657" s="102"/>
      <c r="G657" t="s">
        <v>2497</v>
      </c>
      <c r="H657" s="102" t="s">
        <v>29</v>
      </c>
      <c r="I657" s="102" t="s">
        <v>2280</v>
      </c>
      <c r="J657" s="102" t="s">
        <v>2281</v>
      </c>
      <c r="L657" s="102">
        <v>18817</v>
      </c>
      <c r="M657" t="s">
        <v>4126</v>
      </c>
      <c r="N657" t="s">
        <v>4127</v>
      </c>
      <c r="O657" t="s">
        <v>387</v>
      </c>
      <c r="P657" s="102">
        <v>10072</v>
      </c>
      <c r="Q657" s="102"/>
      <c r="R657" t="s">
        <v>3374</v>
      </c>
      <c r="S657" s="102" t="s">
        <v>29</v>
      </c>
      <c r="T657" s="102" t="s">
        <v>2282</v>
      </c>
      <c r="U657" s="102" t="s">
        <v>3334</v>
      </c>
    </row>
    <row r="658" spans="1:21" x14ac:dyDescent="0.2">
      <c r="A658" s="102">
        <v>16749</v>
      </c>
      <c r="B658" t="s">
        <v>1145</v>
      </c>
      <c r="C658" t="s">
        <v>958</v>
      </c>
      <c r="D658" t="s">
        <v>1683</v>
      </c>
      <c r="E658" s="102">
        <v>175</v>
      </c>
      <c r="F658" s="102"/>
      <c r="G658" t="s">
        <v>2306</v>
      </c>
      <c r="H658" s="102" t="s">
        <v>29</v>
      </c>
      <c r="I658" s="102" t="s">
        <v>2280</v>
      </c>
      <c r="J658" s="102" t="s">
        <v>2281</v>
      </c>
      <c r="L658" s="102">
        <v>22368</v>
      </c>
      <c r="M658" t="s">
        <v>4128</v>
      </c>
      <c r="N658" t="s">
        <v>96</v>
      </c>
      <c r="O658" t="s">
        <v>455</v>
      </c>
      <c r="P658" s="102">
        <v>17</v>
      </c>
      <c r="Q658" s="102"/>
      <c r="R658" t="s">
        <v>2483</v>
      </c>
      <c r="S658" s="102" t="s">
        <v>29</v>
      </c>
      <c r="T658" s="102" t="s">
        <v>2282</v>
      </c>
      <c r="U658" s="102" t="s">
        <v>3334</v>
      </c>
    </row>
    <row r="659" spans="1:21" x14ac:dyDescent="0.2">
      <c r="A659" s="102">
        <v>1640</v>
      </c>
      <c r="B659" t="s">
        <v>122</v>
      </c>
      <c r="C659" t="s">
        <v>2035</v>
      </c>
      <c r="D659" t="s">
        <v>766</v>
      </c>
      <c r="E659" s="102">
        <v>10415</v>
      </c>
      <c r="F659" s="102"/>
      <c r="G659" t="s">
        <v>2541</v>
      </c>
      <c r="H659" s="102" t="s">
        <v>29</v>
      </c>
      <c r="I659" s="102" t="s">
        <v>2280</v>
      </c>
      <c r="J659" s="102" t="s">
        <v>2281</v>
      </c>
      <c r="L659" s="102">
        <v>30620</v>
      </c>
      <c r="M659" t="s">
        <v>136</v>
      </c>
      <c r="N659" t="s">
        <v>258</v>
      </c>
      <c r="O659" t="s">
        <v>36</v>
      </c>
      <c r="P659" s="102">
        <v>19</v>
      </c>
      <c r="Q659" s="102"/>
      <c r="R659" t="s">
        <v>3414</v>
      </c>
      <c r="S659" s="102" t="s">
        <v>29</v>
      </c>
      <c r="T659" s="102" t="s">
        <v>2282</v>
      </c>
      <c r="U659" s="102" t="s">
        <v>3334</v>
      </c>
    </row>
    <row r="660" spans="1:21" x14ac:dyDescent="0.2">
      <c r="A660" s="102">
        <v>7439</v>
      </c>
      <c r="B660" t="s">
        <v>37</v>
      </c>
      <c r="C660" t="s">
        <v>306</v>
      </c>
      <c r="D660" t="s">
        <v>2228</v>
      </c>
      <c r="E660" s="102">
        <v>650</v>
      </c>
      <c r="F660" s="102"/>
      <c r="G660" t="s">
        <v>2571</v>
      </c>
      <c r="H660" s="102" t="s">
        <v>29</v>
      </c>
      <c r="I660" s="102" t="s">
        <v>2280</v>
      </c>
      <c r="J660" s="102" t="s">
        <v>2281</v>
      </c>
      <c r="L660" s="102">
        <v>23437</v>
      </c>
      <c r="M660" t="s">
        <v>256</v>
      </c>
      <c r="N660" t="s">
        <v>3702</v>
      </c>
      <c r="O660" t="s">
        <v>3935</v>
      </c>
      <c r="P660" s="102">
        <v>323</v>
      </c>
      <c r="Q660" s="102"/>
      <c r="R660" t="s">
        <v>2718</v>
      </c>
      <c r="S660" s="102" t="s">
        <v>29</v>
      </c>
      <c r="T660" s="102" t="s">
        <v>2282</v>
      </c>
      <c r="U660" s="102" t="s">
        <v>3334</v>
      </c>
    </row>
    <row r="661" spans="1:21" x14ac:dyDescent="0.2">
      <c r="A661" s="102">
        <v>31377</v>
      </c>
      <c r="B661" t="s">
        <v>598</v>
      </c>
      <c r="C661" t="s">
        <v>2361</v>
      </c>
      <c r="D661" t="s">
        <v>35</v>
      </c>
      <c r="E661" s="102">
        <v>147</v>
      </c>
      <c r="F661" s="102"/>
      <c r="G661" t="s">
        <v>2360</v>
      </c>
      <c r="H661" s="102" t="s">
        <v>29</v>
      </c>
      <c r="I661" s="102" t="s">
        <v>2280</v>
      </c>
      <c r="J661" s="102" t="s">
        <v>2281</v>
      </c>
      <c r="L661" s="102">
        <v>29587</v>
      </c>
      <c r="M661" t="s">
        <v>4129</v>
      </c>
      <c r="N661" t="s">
        <v>498</v>
      </c>
      <c r="O661" t="s">
        <v>3335</v>
      </c>
      <c r="P661" s="102">
        <v>10168</v>
      </c>
      <c r="Q661" s="102"/>
      <c r="R661" t="s">
        <v>2335</v>
      </c>
      <c r="S661" s="102" t="s">
        <v>29</v>
      </c>
      <c r="T661" s="102" t="s">
        <v>2282</v>
      </c>
      <c r="U661" s="102" t="s">
        <v>3334</v>
      </c>
    </row>
    <row r="662" spans="1:21" x14ac:dyDescent="0.2">
      <c r="A662" s="102">
        <v>21257</v>
      </c>
      <c r="B662" t="s">
        <v>26</v>
      </c>
      <c r="C662" t="s">
        <v>1859</v>
      </c>
      <c r="D662" t="s">
        <v>138</v>
      </c>
      <c r="E662" s="102">
        <v>78</v>
      </c>
      <c r="F662" s="102"/>
      <c r="G662" t="s">
        <v>2325</v>
      </c>
      <c r="H662" s="102" t="s">
        <v>29</v>
      </c>
      <c r="I662" s="102" t="s">
        <v>2280</v>
      </c>
      <c r="J662" s="102" t="s">
        <v>2281</v>
      </c>
      <c r="L662" s="102">
        <v>19307</v>
      </c>
      <c r="M662" t="s">
        <v>123</v>
      </c>
      <c r="N662" t="s">
        <v>4130</v>
      </c>
      <c r="O662" t="s">
        <v>4131</v>
      </c>
      <c r="P662" s="102">
        <v>10120</v>
      </c>
      <c r="Q662" s="102"/>
      <c r="R662" t="s">
        <v>4132</v>
      </c>
      <c r="S662" s="102" t="s">
        <v>29</v>
      </c>
      <c r="T662" s="102" t="s">
        <v>2282</v>
      </c>
      <c r="U662" s="102" t="s">
        <v>3334</v>
      </c>
    </row>
    <row r="663" spans="1:21" x14ac:dyDescent="0.2">
      <c r="A663" s="102">
        <v>1831</v>
      </c>
      <c r="B663" t="s">
        <v>88</v>
      </c>
      <c r="C663" t="s">
        <v>685</v>
      </c>
      <c r="D663" t="s">
        <v>511</v>
      </c>
      <c r="E663" s="102">
        <v>439</v>
      </c>
      <c r="F663" s="102"/>
      <c r="G663" t="s">
        <v>2285</v>
      </c>
      <c r="H663" s="102" t="s">
        <v>29</v>
      </c>
      <c r="I663" s="102" t="s">
        <v>2280</v>
      </c>
      <c r="J663" s="102" t="s">
        <v>2281</v>
      </c>
      <c r="L663" s="102">
        <v>32551</v>
      </c>
      <c r="M663" t="s">
        <v>317</v>
      </c>
      <c r="N663" t="s">
        <v>4133</v>
      </c>
      <c r="O663" t="s">
        <v>914</v>
      </c>
      <c r="P663" s="102">
        <v>323</v>
      </c>
      <c r="Q663" s="102"/>
      <c r="R663" t="s">
        <v>2718</v>
      </c>
      <c r="S663" s="102" t="s">
        <v>29</v>
      </c>
      <c r="T663" s="102" t="s">
        <v>2282</v>
      </c>
      <c r="U663" s="102" t="s">
        <v>3334</v>
      </c>
    </row>
    <row r="664" spans="1:21" x14ac:dyDescent="0.2">
      <c r="A664" s="102">
        <v>2001</v>
      </c>
      <c r="B664" t="s">
        <v>362</v>
      </c>
      <c r="C664" t="s">
        <v>685</v>
      </c>
      <c r="D664" t="s">
        <v>511</v>
      </c>
      <c r="E664" s="102">
        <v>439</v>
      </c>
      <c r="F664" s="102"/>
      <c r="G664" t="s">
        <v>2285</v>
      </c>
      <c r="H664" s="102" t="s">
        <v>29</v>
      </c>
      <c r="I664" s="102" t="s">
        <v>2280</v>
      </c>
      <c r="J664" s="102" t="s">
        <v>2281</v>
      </c>
      <c r="L664" s="102">
        <v>28521</v>
      </c>
      <c r="M664" t="s">
        <v>4134</v>
      </c>
      <c r="N664" t="s">
        <v>4135</v>
      </c>
      <c r="P664" s="102">
        <v>10219</v>
      </c>
      <c r="Q664" s="102"/>
      <c r="R664" t="s">
        <v>1947</v>
      </c>
      <c r="S664" s="102" t="s">
        <v>29</v>
      </c>
      <c r="T664" s="102" t="s">
        <v>2282</v>
      </c>
      <c r="U664" s="102" t="s">
        <v>3334</v>
      </c>
    </row>
    <row r="665" spans="1:21" x14ac:dyDescent="0.2">
      <c r="A665" s="102">
        <v>20725</v>
      </c>
      <c r="B665" t="s">
        <v>2373</v>
      </c>
      <c r="C665" t="s">
        <v>2374</v>
      </c>
      <c r="D665" t="s">
        <v>2375</v>
      </c>
      <c r="E665" s="102">
        <v>446</v>
      </c>
      <c r="F665" s="102"/>
      <c r="G665" t="s">
        <v>2376</v>
      </c>
      <c r="H665" s="102" t="s">
        <v>29</v>
      </c>
      <c r="I665" s="102" t="s">
        <v>2280</v>
      </c>
      <c r="J665" s="102" t="s">
        <v>2281</v>
      </c>
      <c r="L665" s="102">
        <v>15860</v>
      </c>
      <c r="M665" t="s">
        <v>160</v>
      </c>
      <c r="N665" t="s">
        <v>4136</v>
      </c>
      <c r="O665" t="s">
        <v>4137</v>
      </c>
      <c r="P665" s="102">
        <v>19</v>
      </c>
      <c r="Q665" s="102"/>
      <c r="R665" t="s">
        <v>3414</v>
      </c>
      <c r="S665" s="102" t="s">
        <v>29</v>
      </c>
      <c r="T665" s="102" t="s">
        <v>2282</v>
      </c>
      <c r="U665" s="102" t="s">
        <v>3334</v>
      </c>
    </row>
    <row r="666" spans="1:21" x14ac:dyDescent="0.2">
      <c r="A666" s="102">
        <v>10998</v>
      </c>
      <c r="B666" t="s">
        <v>313</v>
      </c>
      <c r="C666" t="s">
        <v>212</v>
      </c>
      <c r="D666" t="s">
        <v>314</v>
      </c>
      <c r="E666" s="102">
        <v>147</v>
      </c>
      <c r="F666" s="102"/>
      <c r="G666" t="s">
        <v>2360</v>
      </c>
      <c r="H666" s="102" t="s">
        <v>29</v>
      </c>
      <c r="I666" s="102" t="s">
        <v>2280</v>
      </c>
      <c r="J666" s="102" t="s">
        <v>2281</v>
      </c>
      <c r="L666" s="102">
        <v>23452</v>
      </c>
      <c r="M666" t="s">
        <v>158</v>
      </c>
      <c r="N666" t="s">
        <v>4138</v>
      </c>
      <c r="O666" t="s">
        <v>4139</v>
      </c>
      <c r="P666" s="102">
        <v>10216</v>
      </c>
      <c r="Q666" s="102"/>
      <c r="R666" t="s">
        <v>1956</v>
      </c>
      <c r="S666" s="102" t="s">
        <v>29</v>
      </c>
      <c r="T666" s="102" t="s">
        <v>2282</v>
      </c>
      <c r="U666" s="102" t="s">
        <v>3334</v>
      </c>
    </row>
    <row r="667" spans="1:21" x14ac:dyDescent="0.2">
      <c r="A667" s="102">
        <v>1883</v>
      </c>
      <c r="B667" t="s">
        <v>339</v>
      </c>
      <c r="C667" t="s">
        <v>1143</v>
      </c>
      <c r="D667" t="s">
        <v>1144</v>
      </c>
      <c r="E667" s="102">
        <v>673</v>
      </c>
      <c r="F667" s="102"/>
      <c r="G667" t="s">
        <v>413</v>
      </c>
      <c r="H667" s="102" t="s">
        <v>29</v>
      </c>
      <c r="I667" s="102" t="s">
        <v>2280</v>
      </c>
      <c r="J667" s="102" t="s">
        <v>2281</v>
      </c>
      <c r="L667" s="102">
        <v>29588</v>
      </c>
      <c r="M667" t="s">
        <v>178</v>
      </c>
      <c r="N667" t="s">
        <v>161</v>
      </c>
      <c r="O667" t="s">
        <v>43</v>
      </c>
      <c r="P667" s="102">
        <v>10168</v>
      </c>
      <c r="Q667" s="102"/>
      <c r="R667" t="s">
        <v>2335</v>
      </c>
      <c r="S667" s="102" t="s">
        <v>29</v>
      </c>
      <c r="T667" s="102" t="s">
        <v>2282</v>
      </c>
      <c r="U667" s="102" t="s">
        <v>3334</v>
      </c>
    </row>
    <row r="668" spans="1:21" x14ac:dyDescent="0.2">
      <c r="A668" s="102">
        <v>19749</v>
      </c>
      <c r="B668" t="s">
        <v>177</v>
      </c>
      <c r="C668" t="s">
        <v>856</v>
      </c>
      <c r="D668" t="s">
        <v>65</v>
      </c>
      <c r="E668" s="102">
        <v>76</v>
      </c>
      <c r="F668" s="102"/>
      <c r="G668" t="s">
        <v>2279</v>
      </c>
      <c r="H668" s="102" t="s">
        <v>29</v>
      </c>
      <c r="I668" s="102" t="s">
        <v>2280</v>
      </c>
      <c r="J668" s="102" t="s">
        <v>2281</v>
      </c>
      <c r="L668" s="102">
        <v>16058</v>
      </c>
      <c r="M668" t="s">
        <v>3755</v>
      </c>
      <c r="N668" t="s">
        <v>126</v>
      </c>
      <c r="O668" t="s">
        <v>4140</v>
      </c>
      <c r="P668" s="102">
        <v>10043</v>
      </c>
      <c r="Q668" s="102"/>
      <c r="R668" t="s">
        <v>2339</v>
      </c>
      <c r="S668" s="102" t="s">
        <v>29</v>
      </c>
      <c r="T668" s="102" t="s">
        <v>2282</v>
      </c>
      <c r="U668" s="102" t="s">
        <v>3334</v>
      </c>
    </row>
    <row r="669" spans="1:21" x14ac:dyDescent="0.2">
      <c r="A669" s="102">
        <v>1420</v>
      </c>
      <c r="B669" t="s">
        <v>736</v>
      </c>
      <c r="C669" t="s">
        <v>36</v>
      </c>
      <c r="D669" t="s">
        <v>817</v>
      </c>
      <c r="E669" s="102">
        <v>309</v>
      </c>
      <c r="F669" s="102"/>
      <c r="G669" t="s">
        <v>2367</v>
      </c>
      <c r="H669" s="102" t="s">
        <v>29</v>
      </c>
      <c r="I669" s="102" t="s">
        <v>2280</v>
      </c>
      <c r="J669" s="102" t="s">
        <v>2281</v>
      </c>
      <c r="L669" s="102">
        <v>5740</v>
      </c>
      <c r="M669" t="s">
        <v>124</v>
      </c>
      <c r="N669" t="s">
        <v>4110</v>
      </c>
      <c r="O669" t="s">
        <v>4141</v>
      </c>
      <c r="P669" s="102">
        <v>10078</v>
      </c>
      <c r="Q669" s="102"/>
      <c r="R669" t="s">
        <v>4111</v>
      </c>
      <c r="S669" s="102" t="s">
        <v>29</v>
      </c>
      <c r="T669" s="102" t="s">
        <v>2282</v>
      </c>
      <c r="U669" s="102" t="s">
        <v>3334</v>
      </c>
    </row>
    <row r="670" spans="1:21" x14ac:dyDescent="0.2">
      <c r="A670" s="102">
        <v>1912</v>
      </c>
      <c r="B670" t="s">
        <v>598</v>
      </c>
      <c r="C670" t="s">
        <v>36</v>
      </c>
      <c r="D670" t="s">
        <v>861</v>
      </c>
      <c r="E670" s="102">
        <v>10124</v>
      </c>
      <c r="F670" s="102"/>
      <c r="G670" t="s">
        <v>2307</v>
      </c>
      <c r="H670" s="102" t="s">
        <v>29</v>
      </c>
      <c r="I670" s="102" t="s">
        <v>2280</v>
      </c>
      <c r="J670" s="102" t="s">
        <v>2281</v>
      </c>
      <c r="L670" s="102">
        <v>32036</v>
      </c>
      <c r="M670" t="s">
        <v>781</v>
      </c>
      <c r="N670" t="s">
        <v>784</v>
      </c>
      <c r="O670" t="s">
        <v>4142</v>
      </c>
      <c r="P670" s="102">
        <v>10001</v>
      </c>
      <c r="Q670" s="102"/>
      <c r="R670" t="s">
        <v>2575</v>
      </c>
      <c r="S670" s="102" t="s">
        <v>29</v>
      </c>
      <c r="T670" s="102" t="s">
        <v>2282</v>
      </c>
      <c r="U670" s="102" t="s">
        <v>3334</v>
      </c>
    </row>
    <row r="671" spans="1:21" x14ac:dyDescent="0.2">
      <c r="A671" s="102">
        <v>5781</v>
      </c>
      <c r="B671" t="s">
        <v>109</v>
      </c>
      <c r="C671" t="s">
        <v>279</v>
      </c>
      <c r="D671" t="s">
        <v>243</v>
      </c>
      <c r="E671" s="102">
        <v>446</v>
      </c>
      <c r="F671" s="102"/>
      <c r="G671" t="s">
        <v>2376</v>
      </c>
      <c r="H671" s="102" t="s">
        <v>29</v>
      </c>
      <c r="I671" s="102" t="s">
        <v>2280</v>
      </c>
      <c r="J671" s="102" t="s">
        <v>2281</v>
      </c>
      <c r="L671" s="102">
        <v>26394</v>
      </c>
      <c r="M671" t="s">
        <v>123</v>
      </c>
      <c r="N671" t="s">
        <v>4143</v>
      </c>
      <c r="O671" t="s">
        <v>4144</v>
      </c>
      <c r="P671" s="102">
        <v>346</v>
      </c>
      <c r="Q671" s="102"/>
      <c r="R671" t="s">
        <v>3375</v>
      </c>
      <c r="S671" s="102" t="s">
        <v>29</v>
      </c>
      <c r="T671" s="102" t="s">
        <v>2282</v>
      </c>
      <c r="U671" s="102" t="s">
        <v>3334</v>
      </c>
    </row>
    <row r="672" spans="1:21" x14ac:dyDescent="0.2">
      <c r="A672" s="102">
        <v>5779</v>
      </c>
      <c r="B672" t="s">
        <v>473</v>
      </c>
      <c r="C672" t="s">
        <v>279</v>
      </c>
      <c r="D672" t="s">
        <v>243</v>
      </c>
      <c r="E672" s="102">
        <v>446</v>
      </c>
      <c r="F672" s="102"/>
      <c r="G672" t="s">
        <v>2376</v>
      </c>
      <c r="H672" s="102" t="s">
        <v>29</v>
      </c>
      <c r="I672" s="102" t="s">
        <v>2280</v>
      </c>
      <c r="J672" s="102" t="s">
        <v>2281</v>
      </c>
      <c r="L672" s="102">
        <v>17014</v>
      </c>
      <c r="M672" t="s">
        <v>417</v>
      </c>
      <c r="N672" t="s">
        <v>36</v>
      </c>
      <c r="O672" t="s">
        <v>4145</v>
      </c>
      <c r="P672" s="102">
        <v>10043</v>
      </c>
      <c r="Q672" s="102"/>
      <c r="R672" t="s">
        <v>2339</v>
      </c>
      <c r="S672" s="102" t="s">
        <v>29</v>
      </c>
      <c r="T672" s="102" t="s">
        <v>2282</v>
      </c>
      <c r="U672" s="102" t="s">
        <v>3334</v>
      </c>
    </row>
    <row r="673" spans="1:21" x14ac:dyDescent="0.2">
      <c r="A673" s="102">
        <v>1966</v>
      </c>
      <c r="B673" t="s">
        <v>409</v>
      </c>
      <c r="C673" t="s">
        <v>279</v>
      </c>
      <c r="D673" t="s">
        <v>69</v>
      </c>
      <c r="E673" s="102">
        <v>309</v>
      </c>
      <c r="F673" s="102"/>
      <c r="G673" t="s">
        <v>2367</v>
      </c>
      <c r="H673" s="102" t="s">
        <v>29</v>
      </c>
      <c r="I673" s="102" t="s">
        <v>2280</v>
      </c>
      <c r="J673" s="102" t="s">
        <v>2281</v>
      </c>
      <c r="L673" s="102">
        <v>28239</v>
      </c>
      <c r="M673" t="s">
        <v>166</v>
      </c>
      <c r="N673" t="s">
        <v>3363</v>
      </c>
      <c r="O673" t="s">
        <v>27</v>
      </c>
      <c r="P673" s="102">
        <v>17</v>
      </c>
      <c r="Q673" s="102"/>
      <c r="R673" t="s">
        <v>2483</v>
      </c>
      <c r="S673" s="102" t="s">
        <v>29</v>
      </c>
      <c r="T673" s="102" t="s">
        <v>2282</v>
      </c>
      <c r="U673" s="102" t="s">
        <v>3334</v>
      </c>
    </row>
    <row r="674" spans="1:21" x14ac:dyDescent="0.2">
      <c r="A674" s="102">
        <v>1711</v>
      </c>
      <c r="B674" t="s">
        <v>142</v>
      </c>
      <c r="C674" t="s">
        <v>637</v>
      </c>
      <c r="D674" t="s">
        <v>1077</v>
      </c>
      <c r="E674" s="102">
        <v>353</v>
      </c>
      <c r="F674" s="102"/>
      <c r="G674" t="s">
        <v>2590</v>
      </c>
      <c r="H674" s="102" t="s">
        <v>29</v>
      </c>
      <c r="I674" s="102" t="s">
        <v>2280</v>
      </c>
      <c r="J674" s="102" t="s">
        <v>2281</v>
      </c>
      <c r="L674" s="102">
        <v>835</v>
      </c>
      <c r="M674" t="s">
        <v>340</v>
      </c>
      <c r="N674" t="s">
        <v>4146</v>
      </c>
      <c r="O674" t="s">
        <v>43</v>
      </c>
      <c r="P674" s="102">
        <v>467</v>
      </c>
      <c r="Q674" s="102"/>
      <c r="R674" t="s">
        <v>3379</v>
      </c>
      <c r="S674" s="102" t="s">
        <v>29</v>
      </c>
      <c r="T674" s="102" t="s">
        <v>2282</v>
      </c>
      <c r="U674" s="102" t="s">
        <v>3334</v>
      </c>
    </row>
    <row r="675" spans="1:21" x14ac:dyDescent="0.2">
      <c r="A675" s="102">
        <v>1925</v>
      </c>
      <c r="B675" t="s">
        <v>409</v>
      </c>
      <c r="C675" t="s">
        <v>387</v>
      </c>
      <c r="D675" t="s">
        <v>191</v>
      </c>
      <c r="E675" s="102">
        <v>305</v>
      </c>
      <c r="F675" s="102"/>
      <c r="G675" t="s">
        <v>48</v>
      </c>
      <c r="H675" s="102" t="s">
        <v>29</v>
      </c>
      <c r="I675" s="102" t="s">
        <v>2280</v>
      </c>
      <c r="J675" s="102" t="s">
        <v>2281</v>
      </c>
      <c r="L675" s="102">
        <v>32094</v>
      </c>
      <c r="M675" t="s">
        <v>4147</v>
      </c>
      <c r="N675" t="s">
        <v>3935</v>
      </c>
      <c r="O675" t="s">
        <v>4148</v>
      </c>
      <c r="P675" s="102">
        <v>323</v>
      </c>
      <c r="Q675" s="102"/>
      <c r="R675" t="s">
        <v>2718</v>
      </c>
      <c r="S675" s="102" t="s">
        <v>29</v>
      </c>
      <c r="T675" s="102" t="s">
        <v>2282</v>
      </c>
      <c r="U675" s="102" t="s">
        <v>3334</v>
      </c>
    </row>
    <row r="676" spans="1:21" x14ac:dyDescent="0.2">
      <c r="A676" s="102">
        <v>1904</v>
      </c>
      <c r="B676" t="s">
        <v>2074</v>
      </c>
      <c r="C676" t="s">
        <v>2075</v>
      </c>
      <c r="D676" t="s">
        <v>969</v>
      </c>
      <c r="E676" s="102">
        <v>309</v>
      </c>
      <c r="F676" s="102"/>
      <c r="G676" t="s">
        <v>2367</v>
      </c>
      <c r="H676" s="102" t="s">
        <v>29</v>
      </c>
      <c r="I676" s="102" t="s">
        <v>2280</v>
      </c>
      <c r="J676" s="102" t="s">
        <v>2281</v>
      </c>
      <c r="L676" s="102">
        <v>23511</v>
      </c>
      <c r="M676" t="s">
        <v>4149</v>
      </c>
      <c r="N676" t="s">
        <v>35</v>
      </c>
      <c r="O676" t="s">
        <v>161</v>
      </c>
      <c r="P676" s="102">
        <v>10066</v>
      </c>
      <c r="Q676" s="102"/>
      <c r="R676" t="s">
        <v>1663</v>
      </c>
      <c r="S676" s="102" t="s">
        <v>29</v>
      </c>
      <c r="T676" s="102" t="s">
        <v>2282</v>
      </c>
      <c r="U676" s="102" t="s">
        <v>3334</v>
      </c>
    </row>
    <row r="677" spans="1:21" x14ac:dyDescent="0.2">
      <c r="A677" s="102">
        <v>18486</v>
      </c>
      <c r="B677" t="s">
        <v>178</v>
      </c>
      <c r="C677" t="s">
        <v>1693</v>
      </c>
      <c r="D677" t="s">
        <v>306</v>
      </c>
      <c r="E677" s="102">
        <v>76</v>
      </c>
      <c r="F677" s="102"/>
      <c r="G677" t="s">
        <v>2279</v>
      </c>
      <c r="H677" s="102" t="s">
        <v>29</v>
      </c>
      <c r="I677" s="102" t="s">
        <v>2280</v>
      </c>
      <c r="J677" s="102" t="s">
        <v>2281</v>
      </c>
      <c r="L677" s="102">
        <v>19306</v>
      </c>
      <c r="M677" t="s">
        <v>158</v>
      </c>
      <c r="N677" t="s">
        <v>35</v>
      </c>
      <c r="O677" t="s">
        <v>191</v>
      </c>
      <c r="P677" s="102">
        <v>10120</v>
      </c>
      <c r="Q677" s="102"/>
      <c r="R677" t="s">
        <v>4132</v>
      </c>
      <c r="S677" s="102" t="s">
        <v>29</v>
      </c>
      <c r="T677" s="102" t="s">
        <v>2282</v>
      </c>
      <c r="U677" s="102" t="s">
        <v>3334</v>
      </c>
    </row>
    <row r="678" spans="1:21" x14ac:dyDescent="0.2">
      <c r="A678" s="102">
        <v>4519</v>
      </c>
      <c r="B678" t="s">
        <v>225</v>
      </c>
      <c r="C678" t="s">
        <v>988</v>
      </c>
      <c r="D678" t="s">
        <v>669</v>
      </c>
      <c r="E678" s="102">
        <v>650</v>
      </c>
      <c r="F678" s="102"/>
      <c r="G678" t="s">
        <v>2571</v>
      </c>
      <c r="H678" s="102" t="s">
        <v>29</v>
      </c>
      <c r="I678" s="102" t="s">
        <v>2280</v>
      </c>
      <c r="J678" s="102" t="s">
        <v>2281</v>
      </c>
      <c r="L678" s="102">
        <v>19053</v>
      </c>
      <c r="M678" t="s">
        <v>3755</v>
      </c>
      <c r="N678" t="s">
        <v>35</v>
      </c>
      <c r="O678" t="s">
        <v>4150</v>
      </c>
      <c r="P678" s="102">
        <v>10063</v>
      </c>
      <c r="Q678" s="102"/>
      <c r="R678" t="s">
        <v>2328</v>
      </c>
      <c r="S678" s="102" t="s">
        <v>29</v>
      </c>
      <c r="T678" s="102" t="s">
        <v>2282</v>
      </c>
      <c r="U678" s="102" t="s">
        <v>3334</v>
      </c>
    </row>
    <row r="679" spans="1:21" x14ac:dyDescent="0.2">
      <c r="A679" s="102">
        <v>18478</v>
      </c>
      <c r="B679" t="s">
        <v>40</v>
      </c>
      <c r="C679" t="s">
        <v>761</v>
      </c>
      <c r="D679" t="s">
        <v>43</v>
      </c>
      <c r="E679" s="102">
        <v>353</v>
      </c>
      <c r="F679" s="102"/>
      <c r="G679" t="s">
        <v>2590</v>
      </c>
      <c r="H679" s="102" t="s">
        <v>29</v>
      </c>
      <c r="I679" s="102" t="s">
        <v>2280</v>
      </c>
      <c r="J679" s="102" t="s">
        <v>2281</v>
      </c>
      <c r="L679" s="102">
        <v>30465</v>
      </c>
      <c r="M679" t="s">
        <v>136</v>
      </c>
      <c r="N679" t="s">
        <v>35</v>
      </c>
      <c r="O679" t="s">
        <v>53</v>
      </c>
      <c r="P679" s="102">
        <v>10058</v>
      </c>
      <c r="Q679" s="102"/>
      <c r="R679" t="s">
        <v>2549</v>
      </c>
      <c r="S679" s="102" t="s">
        <v>29</v>
      </c>
      <c r="T679" s="102" t="s">
        <v>2282</v>
      </c>
      <c r="U679" s="102" t="s">
        <v>3334</v>
      </c>
    </row>
    <row r="680" spans="1:21" x14ac:dyDescent="0.2">
      <c r="A680" s="102">
        <v>1896</v>
      </c>
      <c r="B680" t="s">
        <v>844</v>
      </c>
      <c r="C680" t="s">
        <v>824</v>
      </c>
      <c r="D680" t="s">
        <v>751</v>
      </c>
      <c r="E680" s="102">
        <v>353</v>
      </c>
      <c r="F680" s="102"/>
      <c r="G680" t="s">
        <v>2590</v>
      </c>
      <c r="H680" s="102" t="s">
        <v>29</v>
      </c>
      <c r="I680" s="102" t="s">
        <v>2280</v>
      </c>
      <c r="J680" s="102" t="s">
        <v>2281</v>
      </c>
      <c r="L680" s="102">
        <v>4848</v>
      </c>
      <c r="M680" t="s">
        <v>37</v>
      </c>
      <c r="N680" t="s">
        <v>35</v>
      </c>
      <c r="O680" t="s">
        <v>3666</v>
      </c>
      <c r="P680" s="102">
        <v>618</v>
      </c>
      <c r="Q680" s="102"/>
      <c r="R680" t="s">
        <v>3333</v>
      </c>
      <c r="S680" s="102" t="s">
        <v>29</v>
      </c>
      <c r="T680" s="102" t="s">
        <v>2282</v>
      </c>
      <c r="U680" s="102" t="s">
        <v>3334</v>
      </c>
    </row>
    <row r="681" spans="1:21" x14ac:dyDescent="0.2">
      <c r="A681" s="102">
        <v>1444</v>
      </c>
      <c r="B681" t="s">
        <v>163</v>
      </c>
      <c r="C681" t="s">
        <v>1096</v>
      </c>
      <c r="D681" t="s">
        <v>580</v>
      </c>
      <c r="E681" s="102">
        <v>10008</v>
      </c>
      <c r="F681" s="102"/>
      <c r="G681" t="s">
        <v>2406</v>
      </c>
      <c r="H681" s="102" t="s">
        <v>29</v>
      </c>
      <c r="I681" s="102" t="s">
        <v>2280</v>
      </c>
      <c r="J681" s="102" t="s">
        <v>2281</v>
      </c>
      <c r="L681" s="102">
        <v>32233</v>
      </c>
      <c r="M681" t="s">
        <v>256</v>
      </c>
      <c r="N681" t="s">
        <v>169</v>
      </c>
      <c r="O681" t="s">
        <v>279</v>
      </c>
      <c r="P681" s="102">
        <v>323</v>
      </c>
      <c r="Q681" s="102"/>
      <c r="R681" t="s">
        <v>2718</v>
      </c>
      <c r="S681" s="102" t="s">
        <v>29</v>
      </c>
      <c r="T681" s="102" t="s">
        <v>2282</v>
      </c>
      <c r="U681" s="102" t="s">
        <v>3334</v>
      </c>
    </row>
    <row r="682" spans="1:21" x14ac:dyDescent="0.2">
      <c r="A682" s="102">
        <v>1704</v>
      </c>
      <c r="B682" t="s">
        <v>1127</v>
      </c>
      <c r="C682" t="s">
        <v>1128</v>
      </c>
      <c r="D682" t="s">
        <v>969</v>
      </c>
      <c r="E682" s="102">
        <v>266</v>
      </c>
      <c r="F682" s="102"/>
      <c r="G682" t="s">
        <v>2365</v>
      </c>
      <c r="H682" s="102" t="s">
        <v>29</v>
      </c>
      <c r="I682" s="102" t="s">
        <v>2280</v>
      </c>
      <c r="J682" s="102" t="s">
        <v>2281</v>
      </c>
      <c r="L682" s="102">
        <v>28357</v>
      </c>
      <c r="M682" t="s">
        <v>835</v>
      </c>
      <c r="N682" t="s">
        <v>44</v>
      </c>
      <c r="O682" t="s">
        <v>35</v>
      </c>
      <c r="P682" s="102">
        <v>10043</v>
      </c>
      <c r="Q682" s="102"/>
      <c r="R682" t="s">
        <v>2339</v>
      </c>
      <c r="S682" s="102" t="s">
        <v>29</v>
      </c>
      <c r="T682" s="102" t="s">
        <v>2282</v>
      </c>
      <c r="U682" s="102" t="s">
        <v>3334</v>
      </c>
    </row>
    <row r="683" spans="1:21" x14ac:dyDescent="0.2">
      <c r="A683" s="102">
        <v>1266</v>
      </c>
      <c r="B683" t="s">
        <v>453</v>
      </c>
      <c r="C683" t="s">
        <v>454</v>
      </c>
      <c r="D683" t="s">
        <v>455</v>
      </c>
      <c r="E683" s="102">
        <v>673</v>
      </c>
      <c r="F683" s="102"/>
      <c r="G683" t="s">
        <v>413</v>
      </c>
      <c r="H683" s="102" t="s">
        <v>29</v>
      </c>
      <c r="I683" s="102" t="s">
        <v>2280</v>
      </c>
      <c r="J683" s="102" t="s">
        <v>2281</v>
      </c>
      <c r="L683" s="102">
        <v>23336</v>
      </c>
      <c r="M683" t="s">
        <v>225</v>
      </c>
      <c r="N683" t="s">
        <v>279</v>
      </c>
      <c r="O683" t="s">
        <v>43</v>
      </c>
      <c r="P683" s="102">
        <v>10212</v>
      </c>
      <c r="Q683" s="102"/>
      <c r="R683" t="s">
        <v>1960</v>
      </c>
      <c r="S683" s="102" t="s">
        <v>29</v>
      </c>
      <c r="T683" s="102" t="s">
        <v>2282</v>
      </c>
      <c r="U683" s="102" t="s">
        <v>3334</v>
      </c>
    </row>
    <row r="684" spans="1:21" x14ac:dyDescent="0.2">
      <c r="A684" s="102">
        <v>1287</v>
      </c>
      <c r="B684" t="s">
        <v>124</v>
      </c>
      <c r="C684" t="s">
        <v>672</v>
      </c>
      <c r="D684" t="s">
        <v>876</v>
      </c>
      <c r="E684" s="102">
        <v>439</v>
      </c>
      <c r="F684" s="102"/>
      <c r="G684" t="s">
        <v>2285</v>
      </c>
      <c r="H684" s="102" t="s">
        <v>29</v>
      </c>
      <c r="I684" s="102" t="s">
        <v>2280</v>
      </c>
      <c r="J684" s="102" t="s">
        <v>2281</v>
      </c>
      <c r="L684" s="102">
        <v>23496</v>
      </c>
      <c r="M684" t="s">
        <v>188</v>
      </c>
      <c r="N684" t="s">
        <v>279</v>
      </c>
      <c r="O684" t="s">
        <v>935</v>
      </c>
      <c r="P684" s="102">
        <v>30</v>
      </c>
      <c r="Q684" s="102"/>
      <c r="R684" t="s">
        <v>3351</v>
      </c>
      <c r="S684" s="102" t="s">
        <v>29</v>
      </c>
      <c r="T684" s="102" t="s">
        <v>2282</v>
      </c>
      <c r="U684" s="102" t="s">
        <v>3334</v>
      </c>
    </row>
    <row r="685" spans="1:21" x14ac:dyDescent="0.2">
      <c r="A685" s="102">
        <v>6294</v>
      </c>
      <c r="B685" t="s">
        <v>2239</v>
      </c>
      <c r="C685" t="s">
        <v>527</v>
      </c>
      <c r="D685" t="s">
        <v>53</v>
      </c>
      <c r="E685" s="102">
        <v>446</v>
      </c>
      <c r="F685" s="102"/>
      <c r="G685" t="s">
        <v>2376</v>
      </c>
      <c r="H685" s="102" t="s">
        <v>29</v>
      </c>
      <c r="I685" s="102" t="s">
        <v>2280</v>
      </c>
      <c r="J685" s="102" t="s">
        <v>2281</v>
      </c>
      <c r="L685" s="102">
        <v>23443</v>
      </c>
      <c r="M685" t="s">
        <v>177</v>
      </c>
      <c r="N685" t="s">
        <v>279</v>
      </c>
      <c r="O685" t="s">
        <v>4151</v>
      </c>
      <c r="P685" s="102">
        <v>10219</v>
      </c>
      <c r="Q685" s="102"/>
      <c r="R685" t="s">
        <v>1947</v>
      </c>
      <c r="S685" s="102" t="s">
        <v>29</v>
      </c>
      <c r="T685" s="102" t="s">
        <v>2282</v>
      </c>
      <c r="U685" s="102" t="s">
        <v>3334</v>
      </c>
    </row>
    <row r="686" spans="1:21" x14ac:dyDescent="0.2">
      <c r="A686" s="102">
        <v>11086</v>
      </c>
      <c r="B686" t="s">
        <v>230</v>
      </c>
      <c r="C686" t="s">
        <v>4152</v>
      </c>
      <c r="D686" t="s">
        <v>979</v>
      </c>
      <c r="E686" s="102">
        <v>10014</v>
      </c>
      <c r="F686" s="102"/>
      <c r="G686" t="s">
        <v>2447</v>
      </c>
      <c r="H686" s="102" t="s">
        <v>29</v>
      </c>
      <c r="I686" s="102" t="s">
        <v>2280</v>
      </c>
      <c r="J686" s="102" t="s">
        <v>2281</v>
      </c>
      <c r="L686" s="102">
        <v>775</v>
      </c>
      <c r="M686" t="s">
        <v>4153</v>
      </c>
      <c r="N686" t="s">
        <v>279</v>
      </c>
      <c r="O686" t="s">
        <v>215</v>
      </c>
      <c r="P686" s="102">
        <v>308</v>
      </c>
      <c r="Q686" s="102"/>
      <c r="R686" t="s">
        <v>614</v>
      </c>
      <c r="S686" s="102" t="s">
        <v>29</v>
      </c>
      <c r="T686" s="102" t="s">
        <v>2282</v>
      </c>
      <c r="U686" s="102" t="s">
        <v>3334</v>
      </c>
    </row>
    <row r="687" spans="1:21" x14ac:dyDescent="0.2">
      <c r="A687" s="102">
        <v>10139</v>
      </c>
      <c r="B687" t="s">
        <v>88</v>
      </c>
      <c r="C687" t="s">
        <v>1196</v>
      </c>
      <c r="D687" t="s">
        <v>583</v>
      </c>
      <c r="E687" s="102">
        <v>37</v>
      </c>
      <c r="F687" s="102"/>
      <c r="G687" t="s">
        <v>759</v>
      </c>
      <c r="H687" s="102" t="s">
        <v>29</v>
      </c>
      <c r="I687" s="102" t="s">
        <v>2280</v>
      </c>
      <c r="J687" s="102" t="s">
        <v>2281</v>
      </c>
      <c r="L687" s="102">
        <v>26737</v>
      </c>
      <c r="M687" t="s">
        <v>163</v>
      </c>
      <c r="N687" t="s">
        <v>459</v>
      </c>
      <c r="O687" t="s">
        <v>279</v>
      </c>
      <c r="P687" s="102">
        <v>670</v>
      </c>
      <c r="Q687" s="102"/>
      <c r="R687" t="s">
        <v>4154</v>
      </c>
      <c r="S687" s="102" t="s">
        <v>29</v>
      </c>
      <c r="T687" s="102" t="s">
        <v>2282</v>
      </c>
      <c r="U687" s="102" t="s">
        <v>3334</v>
      </c>
    </row>
    <row r="688" spans="1:21" x14ac:dyDescent="0.2">
      <c r="A688" s="102">
        <v>20255</v>
      </c>
      <c r="B688" t="s">
        <v>150</v>
      </c>
      <c r="C688" t="s">
        <v>74</v>
      </c>
      <c r="D688" t="s">
        <v>979</v>
      </c>
      <c r="E688" s="102">
        <v>151</v>
      </c>
      <c r="F688" s="102"/>
      <c r="G688" t="s">
        <v>2450</v>
      </c>
      <c r="H688" s="102" t="s">
        <v>29</v>
      </c>
      <c r="I688" s="102" t="s">
        <v>2280</v>
      </c>
      <c r="J688" s="102" t="s">
        <v>2281</v>
      </c>
      <c r="L688" s="102">
        <v>21282</v>
      </c>
      <c r="M688" t="s">
        <v>178</v>
      </c>
      <c r="N688" t="s">
        <v>4155</v>
      </c>
      <c r="O688" t="s">
        <v>3335</v>
      </c>
      <c r="P688" s="102">
        <v>365</v>
      </c>
      <c r="Q688" s="102"/>
      <c r="R688" t="s">
        <v>4156</v>
      </c>
      <c r="S688" s="102" t="s">
        <v>29</v>
      </c>
      <c r="T688" s="102" t="s">
        <v>2282</v>
      </c>
      <c r="U688" s="102" t="s">
        <v>3334</v>
      </c>
    </row>
    <row r="689" spans="1:21" x14ac:dyDescent="0.2">
      <c r="A689" s="102">
        <v>1625</v>
      </c>
      <c r="B689" t="s">
        <v>369</v>
      </c>
      <c r="C689" t="s">
        <v>387</v>
      </c>
      <c r="D689" t="s">
        <v>57</v>
      </c>
      <c r="E689" s="102">
        <v>37</v>
      </c>
      <c r="F689" s="102"/>
      <c r="G689" t="s">
        <v>759</v>
      </c>
      <c r="H689" s="102" t="s">
        <v>29</v>
      </c>
      <c r="I689" s="102" t="s">
        <v>2280</v>
      </c>
      <c r="J689" s="102" t="s">
        <v>2281</v>
      </c>
      <c r="L689" s="102">
        <v>19840</v>
      </c>
      <c r="M689" t="s">
        <v>411</v>
      </c>
      <c r="N689" t="s">
        <v>756</v>
      </c>
      <c r="O689" t="s">
        <v>138</v>
      </c>
      <c r="P689" s="102">
        <v>10133</v>
      </c>
      <c r="Q689" s="102"/>
      <c r="R689" t="s">
        <v>2396</v>
      </c>
      <c r="S689" s="102" t="s">
        <v>29</v>
      </c>
      <c r="T689" s="102" t="s">
        <v>2282</v>
      </c>
      <c r="U689" s="102" t="s">
        <v>3334</v>
      </c>
    </row>
    <row r="690" spans="1:21" x14ac:dyDescent="0.2">
      <c r="A690" s="102">
        <v>14527</v>
      </c>
      <c r="B690" t="s">
        <v>1322</v>
      </c>
      <c r="C690" t="s">
        <v>1323</v>
      </c>
      <c r="D690" t="s">
        <v>1175</v>
      </c>
      <c r="E690" s="102">
        <v>10014</v>
      </c>
      <c r="F690" s="102"/>
      <c r="G690" t="s">
        <v>2447</v>
      </c>
      <c r="H690" s="102" t="s">
        <v>29</v>
      </c>
      <c r="I690" s="102" t="s">
        <v>2280</v>
      </c>
      <c r="J690" s="102" t="s">
        <v>2281</v>
      </c>
      <c r="L690" s="102">
        <v>23646</v>
      </c>
      <c r="M690" t="s">
        <v>664</v>
      </c>
      <c r="N690" t="s">
        <v>407</v>
      </c>
      <c r="O690" t="s">
        <v>4157</v>
      </c>
      <c r="P690" s="102">
        <v>10072</v>
      </c>
      <c r="Q690" s="102"/>
      <c r="R690" t="s">
        <v>3374</v>
      </c>
      <c r="S690" s="102" t="s">
        <v>29</v>
      </c>
      <c r="T690" s="102" t="s">
        <v>2282</v>
      </c>
      <c r="U690" s="102" t="s">
        <v>3334</v>
      </c>
    </row>
    <row r="691" spans="1:21" x14ac:dyDescent="0.2">
      <c r="A691" s="102">
        <v>1319</v>
      </c>
      <c r="B691" t="s">
        <v>496</v>
      </c>
      <c r="C691" t="s">
        <v>368</v>
      </c>
      <c r="D691" t="s">
        <v>189</v>
      </c>
      <c r="E691" s="102">
        <v>80</v>
      </c>
      <c r="F691" s="102"/>
      <c r="G691" t="s">
        <v>2478</v>
      </c>
      <c r="H691" s="102" t="s">
        <v>29</v>
      </c>
      <c r="I691" s="102" t="s">
        <v>2280</v>
      </c>
      <c r="J691" s="102" t="s">
        <v>2281</v>
      </c>
      <c r="L691" s="102">
        <v>23189</v>
      </c>
      <c r="M691" t="s">
        <v>283</v>
      </c>
      <c r="N691" t="s">
        <v>203</v>
      </c>
      <c r="O691" t="s">
        <v>138</v>
      </c>
      <c r="P691" s="102">
        <v>10058</v>
      </c>
      <c r="Q691" s="102"/>
      <c r="R691" t="s">
        <v>2549</v>
      </c>
      <c r="S691" s="102" t="s">
        <v>29</v>
      </c>
      <c r="T691" s="102" t="s">
        <v>2282</v>
      </c>
      <c r="U691" s="102" t="s">
        <v>3334</v>
      </c>
    </row>
    <row r="692" spans="1:21" x14ac:dyDescent="0.2">
      <c r="A692" s="102">
        <v>1549</v>
      </c>
      <c r="B692" t="s">
        <v>1103</v>
      </c>
      <c r="C692" t="s">
        <v>1104</v>
      </c>
      <c r="D692" t="s">
        <v>1105</v>
      </c>
      <c r="E692" s="102">
        <v>87</v>
      </c>
      <c r="F692" s="102"/>
      <c r="G692" t="s">
        <v>2424</v>
      </c>
      <c r="H692" s="102" t="s">
        <v>29</v>
      </c>
      <c r="I692" s="102" t="s">
        <v>2280</v>
      </c>
      <c r="J692" s="102" t="s">
        <v>2281</v>
      </c>
      <c r="L692" s="102">
        <v>28229</v>
      </c>
      <c r="M692" t="s">
        <v>4158</v>
      </c>
      <c r="N692" t="s">
        <v>331</v>
      </c>
      <c r="P692" s="102">
        <v>10018</v>
      </c>
      <c r="Q692" s="102"/>
      <c r="R692" t="s">
        <v>2427</v>
      </c>
      <c r="S692" s="102" t="s">
        <v>29</v>
      </c>
      <c r="T692" s="102" t="s">
        <v>2282</v>
      </c>
      <c r="U692" s="102" t="s">
        <v>3334</v>
      </c>
    </row>
    <row r="693" spans="1:21" x14ac:dyDescent="0.2">
      <c r="A693" s="102">
        <v>1554</v>
      </c>
      <c r="B693" t="s">
        <v>449</v>
      </c>
      <c r="C693" t="s">
        <v>1106</v>
      </c>
      <c r="D693" t="s">
        <v>1107</v>
      </c>
      <c r="E693" s="102">
        <v>10015</v>
      </c>
      <c r="F693" s="102"/>
      <c r="G693" t="s">
        <v>2514</v>
      </c>
      <c r="H693" s="102" t="s">
        <v>29</v>
      </c>
      <c r="I693" s="102" t="s">
        <v>2280</v>
      </c>
      <c r="J693" s="102" t="s">
        <v>2281</v>
      </c>
      <c r="L693" s="102">
        <v>28228</v>
      </c>
      <c r="M693" t="s">
        <v>3847</v>
      </c>
      <c r="N693" t="s">
        <v>331</v>
      </c>
      <c r="O693" t="s">
        <v>331</v>
      </c>
      <c r="P693" s="102">
        <v>10018</v>
      </c>
      <c r="Q693" s="102"/>
      <c r="R693" t="s">
        <v>2427</v>
      </c>
      <c r="S693" s="102" t="s">
        <v>29</v>
      </c>
      <c r="T693" s="102" t="s">
        <v>2282</v>
      </c>
      <c r="U693" s="102" t="s">
        <v>3334</v>
      </c>
    </row>
    <row r="694" spans="1:21" x14ac:dyDescent="0.2">
      <c r="A694" s="102">
        <v>1646</v>
      </c>
      <c r="B694" t="s">
        <v>4159</v>
      </c>
      <c r="C694" t="s">
        <v>572</v>
      </c>
      <c r="D694" t="s">
        <v>80</v>
      </c>
      <c r="E694" s="102">
        <v>284</v>
      </c>
      <c r="F694" s="102"/>
      <c r="G694" t="s">
        <v>2422</v>
      </c>
      <c r="H694" s="102" t="s">
        <v>29</v>
      </c>
      <c r="I694" s="102" t="s">
        <v>2280</v>
      </c>
      <c r="J694" s="102" t="s">
        <v>2281</v>
      </c>
      <c r="L694" s="102">
        <v>28980</v>
      </c>
      <c r="M694" t="s">
        <v>136</v>
      </c>
      <c r="N694" t="s">
        <v>404</v>
      </c>
      <c r="O694" t="s">
        <v>3493</v>
      </c>
      <c r="P694" s="102">
        <v>30</v>
      </c>
      <c r="Q694" s="102"/>
      <c r="R694" t="s">
        <v>3351</v>
      </c>
      <c r="S694" s="102" t="s">
        <v>29</v>
      </c>
      <c r="T694" s="102" t="s">
        <v>2282</v>
      </c>
      <c r="U694" s="102" t="s">
        <v>3334</v>
      </c>
    </row>
    <row r="695" spans="1:21" x14ac:dyDescent="0.2">
      <c r="A695" s="102">
        <v>1959</v>
      </c>
      <c r="B695" t="s">
        <v>510</v>
      </c>
      <c r="C695" t="s">
        <v>36</v>
      </c>
      <c r="D695" t="s">
        <v>169</v>
      </c>
      <c r="E695" s="102">
        <v>284</v>
      </c>
      <c r="F695" s="102"/>
      <c r="G695" t="s">
        <v>2422</v>
      </c>
      <c r="H695" s="102" t="s">
        <v>29</v>
      </c>
      <c r="I695" s="102" t="s">
        <v>2280</v>
      </c>
      <c r="J695" s="102" t="s">
        <v>2281</v>
      </c>
      <c r="L695" s="102">
        <v>23285</v>
      </c>
      <c r="M695" t="s">
        <v>239</v>
      </c>
      <c r="N695" t="s">
        <v>4160</v>
      </c>
      <c r="O695" t="s">
        <v>4161</v>
      </c>
      <c r="P695" s="102">
        <v>10058</v>
      </c>
      <c r="Q695" s="102"/>
      <c r="R695" t="s">
        <v>2549</v>
      </c>
      <c r="S695" s="102" t="s">
        <v>29</v>
      </c>
      <c r="T695" s="102" t="s">
        <v>2282</v>
      </c>
      <c r="U695" s="102" t="s">
        <v>3334</v>
      </c>
    </row>
    <row r="696" spans="1:21" x14ac:dyDescent="0.2">
      <c r="A696" s="102">
        <v>1930</v>
      </c>
      <c r="B696" t="s">
        <v>153</v>
      </c>
      <c r="C696" t="s">
        <v>35</v>
      </c>
      <c r="D696" t="s">
        <v>873</v>
      </c>
      <c r="E696" s="102">
        <v>375</v>
      </c>
      <c r="F696" s="102"/>
      <c r="G696" t="s">
        <v>2449</v>
      </c>
      <c r="H696" s="102" t="s">
        <v>29</v>
      </c>
      <c r="I696" s="102" t="s">
        <v>2280</v>
      </c>
      <c r="J696" s="102" t="s">
        <v>2281</v>
      </c>
      <c r="L696" s="102">
        <v>28978</v>
      </c>
      <c r="M696" t="s">
        <v>62</v>
      </c>
      <c r="N696" t="s">
        <v>4162</v>
      </c>
      <c r="O696" t="s">
        <v>4163</v>
      </c>
      <c r="P696" s="102">
        <v>30</v>
      </c>
      <c r="Q696" s="102"/>
      <c r="R696" t="s">
        <v>3351</v>
      </c>
      <c r="S696" s="102" t="s">
        <v>29</v>
      </c>
      <c r="T696" s="102" t="s">
        <v>2282</v>
      </c>
      <c r="U696" s="102" t="s">
        <v>3334</v>
      </c>
    </row>
    <row r="697" spans="1:21" x14ac:dyDescent="0.2">
      <c r="A697" s="102">
        <v>27570</v>
      </c>
      <c r="B697" t="s">
        <v>130</v>
      </c>
      <c r="C697" t="s">
        <v>389</v>
      </c>
      <c r="D697" t="s">
        <v>279</v>
      </c>
      <c r="E697" s="102">
        <v>10004</v>
      </c>
      <c r="F697" s="102"/>
      <c r="G697" t="s">
        <v>4164</v>
      </c>
      <c r="H697" s="102" t="s">
        <v>29</v>
      </c>
      <c r="I697" s="102" t="s">
        <v>2280</v>
      </c>
      <c r="J697" s="102" t="s">
        <v>2281</v>
      </c>
      <c r="L697" s="102">
        <v>14580</v>
      </c>
      <c r="M697" t="s">
        <v>160</v>
      </c>
      <c r="N697" t="s">
        <v>503</v>
      </c>
      <c r="O697" t="s">
        <v>4165</v>
      </c>
      <c r="P697" s="102">
        <v>10078</v>
      </c>
      <c r="Q697" s="102"/>
      <c r="R697" t="s">
        <v>4111</v>
      </c>
      <c r="S697" s="102" t="s">
        <v>29</v>
      </c>
      <c r="T697" s="102" t="s">
        <v>2282</v>
      </c>
      <c r="U697" s="102" t="s">
        <v>3334</v>
      </c>
    </row>
    <row r="698" spans="1:21" x14ac:dyDescent="0.2">
      <c r="A698" s="102">
        <v>1395</v>
      </c>
      <c r="B698" t="s">
        <v>538</v>
      </c>
      <c r="C698" t="s">
        <v>1089</v>
      </c>
      <c r="D698" t="s">
        <v>853</v>
      </c>
      <c r="E698" s="102">
        <v>375</v>
      </c>
      <c r="F698" s="102"/>
      <c r="G698" t="s">
        <v>2449</v>
      </c>
      <c r="H698" s="102" t="s">
        <v>29</v>
      </c>
      <c r="I698" s="102" t="s">
        <v>2280</v>
      </c>
      <c r="J698" s="102" t="s">
        <v>2281</v>
      </c>
      <c r="L698" s="102">
        <v>739</v>
      </c>
      <c r="M698" t="s">
        <v>241</v>
      </c>
      <c r="N698" t="s">
        <v>53</v>
      </c>
      <c r="O698" t="s">
        <v>57</v>
      </c>
      <c r="P698" s="102">
        <v>10043</v>
      </c>
      <c r="Q698" s="102"/>
      <c r="R698" t="s">
        <v>2339</v>
      </c>
      <c r="S698" s="102" t="s">
        <v>29</v>
      </c>
      <c r="T698" s="102" t="s">
        <v>2282</v>
      </c>
      <c r="U698" s="102" t="s">
        <v>3334</v>
      </c>
    </row>
    <row r="699" spans="1:21" x14ac:dyDescent="0.2">
      <c r="A699" s="102">
        <v>1976</v>
      </c>
      <c r="B699" t="s">
        <v>26</v>
      </c>
      <c r="C699" t="s">
        <v>1152</v>
      </c>
      <c r="D699" t="s">
        <v>827</v>
      </c>
      <c r="E699" s="102">
        <v>100</v>
      </c>
      <c r="F699" s="102"/>
      <c r="G699" t="s">
        <v>2332</v>
      </c>
      <c r="H699" s="102" t="s">
        <v>29</v>
      </c>
      <c r="I699" s="102" t="s">
        <v>2280</v>
      </c>
      <c r="J699" s="102" t="s">
        <v>2281</v>
      </c>
      <c r="L699" s="102">
        <v>31801</v>
      </c>
      <c r="M699" t="s">
        <v>123</v>
      </c>
      <c r="N699" t="s">
        <v>246</v>
      </c>
      <c r="O699" t="s">
        <v>3875</v>
      </c>
      <c r="P699" s="102">
        <v>10228</v>
      </c>
      <c r="Q699" s="102"/>
      <c r="R699" t="s">
        <v>3345</v>
      </c>
      <c r="S699" s="102" t="s">
        <v>29</v>
      </c>
      <c r="T699" s="102" t="s">
        <v>2282</v>
      </c>
      <c r="U699" s="102" t="s">
        <v>3334</v>
      </c>
    </row>
    <row r="700" spans="1:21" x14ac:dyDescent="0.2">
      <c r="A700" s="102">
        <v>1504</v>
      </c>
      <c r="B700" t="s">
        <v>1099</v>
      </c>
      <c r="C700" t="s">
        <v>602</v>
      </c>
      <c r="E700" s="102">
        <v>10193</v>
      </c>
      <c r="F700" s="102"/>
      <c r="G700" t="s">
        <v>2567</v>
      </c>
      <c r="H700" s="102" t="s">
        <v>29</v>
      </c>
      <c r="I700" s="102" t="s">
        <v>2280</v>
      </c>
      <c r="J700" s="102" t="s">
        <v>2281</v>
      </c>
      <c r="L700" s="102">
        <v>20925</v>
      </c>
      <c r="M700" t="s">
        <v>317</v>
      </c>
      <c r="N700" t="s">
        <v>57</v>
      </c>
      <c r="O700" t="s">
        <v>4166</v>
      </c>
      <c r="P700" s="102">
        <v>10139</v>
      </c>
      <c r="Q700" s="102"/>
      <c r="R700" t="s">
        <v>3390</v>
      </c>
      <c r="S700" s="102" t="s">
        <v>29</v>
      </c>
      <c r="T700" s="102" t="s">
        <v>2282</v>
      </c>
      <c r="U700" s="102" t="s">
        <v>3334</v>
      </c>
    </row>
    <row r="701" spans="1:21" x14ac:dyDescent="0.2">
      <c r="A701" s="102">
        <v>1854</v>
      </c>
      <c r="B701" t="s">
        <v>582</v>
      </c>
      <c r="C701" t="s">
        <v>43</v>
      </c>
      <c r="D701" t="s">
        <v>886</v>
      </c>
      <c r="E701" s="102">
        <v>62</v>
      </c>
      <c r="F701" s="102"/>
      <c r="G701" t="s">
        <v>2344</v>
      </c>
      <c r="H701" s="102" t="s">
        <v>29</v>
      </c>
      <c r="I701" s="102" t="s">
        <v>2280</v>
      </c>
      <c r="J701" s="102" t="s">
        <v>2281</v>
      </c>
      <c r="L701" s="102">
        <v>23453</v>
      </c>
      <c r="M701" t="s">
        <v>166</v>
      </c>
      <c r="N701" t="s">
        <v>57</v>
      </c>
      <c r="O701" t="s">
        <v>404</v>
      </c>
      <c r="P701" s="102">
        <v>10216</v>
      </c>
      <c r="Q701" s="102"/>
      <c r="R701" t="s">
        <v>1956</v>
      </c>
      <c r="S701" s="102" t="s">
        <v>29</v>
      </c>
      <c r="T701" s="102" t="s">
        <v>2282</v>
      </c>
      <c r="U701" s="102" t="s">
        <v>3334</v>
      </c>
    </row>
    <row r="702" spans="1:21" x14ac:dyDescent="0.2">
      <c r="A702" s="102">
        <v>1626</v>
      </c>
      <c r="B702" t="s">
        <v>506</v>
      </c>
      <c r="C702" t="s">
        <v>314</v>
      </c>
      <c r="D702" t="s">
        <v>1121</v>
      </c>
      <c r="E702" s="102">
        <v>284</v>
      </c>
      <c r="F702" s="102"/>
      <c r="G702" t="s">
        <v>2422</v>
      </c>
      <c r="H702" s="102" t="s">
        <v>29</v>
      </c>
      <c r="I702" s="102" t="s">
        <v>2280</v>
      </c>
      <c r="J702" s="102" t="s">
        <v>2281</v>
      </c>
      <c r="L702" s="102">
        <v>18498</v>
      </c>
      <c r="M702" t="s">
        <v>405</v>
      </c>
      <c r="N702" t="s">
        <v>379</v>
      </c>
      <c r="O702" t="s">
        <v>1159</v>
      </c>
      <c r="P702" s="102">
        <v>10043</v>
      </c>
      <c r="Q702" s="102"/>
      <c r="R702" t="s">
        <v>2339</v>
      </c>
      <c r="S702" s="102" t="s">
        <v>29</v>
      </c>
      <c r="T702" s="102" t="s">
        <v>2282</v>
      </c>
      <c r="U702" s="102" t="s">
        <v>3334</v>
      </c>
    </row>
    <row r="703" spans="1:21" x14ac:dyDescent="0.2">
      <c r="A703" s="102">
        <v>8583</v>
      </c>
      <c r="B703" t="s">
        <v>3458</v>
      </c>
      <c r="C703" t="s">
        <v>1283</v>
      </c>
      <c r="D703" t="s">
        <v>36</v>
      </c>
      <c r="E703" s="102">
        <v>100</v>
      </c>
      <c r="F703" s="102"/>
      <c r="G703" t="s">
        <v>2332</v>
      </c>
      <c r="H703" s="102" t="s">
        <v>29</v>
      </c>
      <c r="I703" s="102" t="s">
        <v>2280</v>
      </c>
      <c r="J703" s="102" t="s">
        <v>2281</v>
      </c>
      <c r="L703" s="102">
        <v>4271</v>
      </c>
      <c r="M703" t="s">
        <v>225</v>
      </c>
      <c r="N703" t="s">
        <v>360</v>
      </c>
      <c r="O703" t="s">
        <v>4167</v>
      </c>
      <c r="P703" s="102">
        <v>10018</v>
      </c>
      <c r="Q703" s="102"/>
      <c r="R703" t="s">
        <v>2427</v>
      </c>
      <c r="S703" s="102" t="s">
        <v>29</v>
      </c>
      <c r="T703" s="102" t="s">
        <v>2282</v>
      </c>
      <c r="U703" s="102" t="s">
        <v>3334</v>
      </c>
    </row>
    <row r="704" spans="1:21" x14ac:dyDescent="0.2">
      <c r="A704" s="102">
        <v>1300</v>
      </c>
      <c r="B704" t="s">
        <v>781</v>
      </c>
      <c r="C704" t="s">
        <v>1074</v>
      </c>
      <c r="D704" t="s">
        <v>35</v>
      </c>
      <c r="E704" s="102">
        <v>62</v>
      </c>
      <c r="F704" s="102"/>
      <c r="G704" t="s">
        <v>2344</v>
      </c>
      <c r="H704" s="102" t="s">
        <v>29</v>
      </c>
      <c r="I704" s="102" t="s">
        <v>2280</v>
      </c>
      <c r="J704" s="102" t="s">
        <v>2281</v>
      </c>
      <c r="L704" s="102">
        <v>18753</v>
      </c>
      <c r="M704" t="s">
        <v>4168</v>
      </c>
      <c r="N704" t="s">
        <v>4169</v>
      </c>
      <c r="O704" t="s">
        <v>4170</v>
      </c>
      <c r="P704" s="102">
        <v>737</v>
      </c>
      <c r="Q704" s="102"/>
      <c r="R704" t="s">
        <v>1542</v>
      </c>
      <c r="S704" s="102" t="s">
        <v>29</v>
      </c>
      <c r="T704" s="102" t="s">
        <v>2282</v>
      </c>
      <c r="U704" s="102" t="s">
        <v>3334</v>
      </c>
    </row>
    <row r="705" spans="1:21" x14ac:dyDescent="0.2">
      <c r="A705" s="102">
        <v>10624</v>
      </c>
      <c r="B705" t="s">
        <v>102</v>
      </c>
      <c r="C705" t="s">
        <v>366</v>
      </c>
      <c r="D705" t="s">
        <v>537</v>
      </c>
      <c r="E705" s="102">
        <v>727</v>
      </c>
      <c r="F705" s="102"/>
      <c r="G705" t="s">
        <v>2527</v>
      </c>
      <c r="H705" s="102" t="s">
        <v>29</v>
      </c>
      <c r="I705" s="102" t="s">
        <v>2280</v>
      </c>
      <c r="J705" s="102" t="s">
        <v>2281</v>
      </c>
      <c r="L705" s="102">
        <v>23398</v>
      </c>
      <c r="M705" t="s">
        <v>885</v>
      </c>
      <c r="N705" t="s">
        <v>3628</v>
      </c>
      <c r="O705" t="s">
        <v>4171</v>
      </c>
      <c r="P705" s="102">
        <v>10072</v>
      </c>
      <c r="Q705" s="102"/>
      <c r="R705" t="s">
        <v>3374</v>
      </c>
      <c r="S705" s="102" t="s">
        <v>29</v>
      </c>
      <c r="T705" s="102" t="s">
        <v>2282</v>
      </c>
      <c r="U705" s="102" t="s">
        <v>3334</v>
      </c>
    </row>
    <row r="706" spans="1:21" x14ac:dyDescent="0.2">
      <c r="A706" s="102">
        <v>1764</v>
      </c>
      <c r="B706" t="s">
        <v>123</v>
      </c>
      <c r="C706" t="s">
        <v>845</v>
      </c>
      <c r="D706" t="s">
        <v>503</v>
      </c>
      <c r="E706" s="102">
        <v>331</v>
      </c>
      <c r="F706" s="102"/>
      <c r="G706" t="s">
        <v>2405</v>
      </c>
      <c r="H706" s="102" t="s">
        <v>29</v>
      </c>
      <c r="I706" s="102" t="s">
        <v>2280</v>
      </c>
      <c r="J706" s="102" t="s">
        <v>2281</v>
      </c>
      <c r="L706" s="102">
        <v>1002</v>
      </c>
      <c r="M706" t="s">
        <v>225</v>
      </c>
      <c r="N706" t="s">
        <v>0</v>
      </c>
      <c r="O706" t="s">
        <v>614</v>
      </c>
      <c r="P706" s="102">
        <v>691</v>
      </c>
      <c r="Q706" s="102"/>
      <c r="R706" t="s">
        <v>4172</v>
      </c>
      <c r="S706" s="102" t="s">
        <v>29</v>
      </c>
      <c r="T706" s="102" t="s">
        <v>2282</v>
      </c>
      <c r="U706" s="102" t="s">
        <v>3334</v>
      </c>
    </row>
    <row r="707" spans="1:21" x14ac:dyDescent="0.2">
      <c r="A707" s="102">
        <v>16461</v>
      </c>
      <c r="B707" t="s">
        <v>543</v>
      </c>
      <c r="C707" t="s">
        <v>764</v>
      </c>
      <c r="D707" t="s">
        <v>279</v>
      </c>
      <c r="E707" s="102">
        <v>284</v>
      </c>
      <c r="F707" s="102"/>
      <c r="G707" t="s">
        <v>2422</v>
      </c>
      <c r="H707" s="102" t="s">
        <v>29</v>
      </c>
      <c r="I707" s="102" t="s">
        <v>2280</v>
      </c>
      <c r="J707" s="102" t="s">
        <v>2281</v>
      </c>
      <c r="L707" s="102">
        <v>26739</v>
      </c>
      <c r="M707" t="s">
        <v>3475</v>
      </c>
      <c r="N707" t="s">
        <v>495</v>
      </c>
      <c r="O707" t="s">
        <v>224</v>
      </c>
      <c r="P707" s="102">
        <v>670</v>
      </c>
      <c r="Q707" s="102"/>
      <c r="R707" t="s">
        <v>4154</v>
      </c>
      <c r="S707" s="102" t="s">
        <v>29</v>
      </c>
      <c r="T707" s="102" t="s">
        <v>2282</v>
      </c>
      <c r="U707" s="102" t="s">
        <v>3334</v>
      </c>
    </row>
    <row r="708" spans="1:21" x14ac:dyDescent="0.2">
      <c r="A708" s="102">
        <v>31814</v>
      </c>
      <c r="B708" t="s">
        <v>2107</v>
      </c>
      <c r="C708" t="s">
        <v>2589</v>
      </c>
      <c r="E708" s="102">
        <v>10010</v>
      </c>
      <c r="F708" s="102"/>
      <c r="G708" t="s">
        <v>2459</v>
      </c>
      <c r="H708" s="102" t="s">
        <v>39</v>
      </c>
      <c r="I708" s="102" t="s">
        <v>2280</v>
      </c>
      <c r="J708" s="102" t="s">
        <v>2281</v>
      </c>
      <c r="L708" s="102">
        <v>30048</v>
      </c>
      <c r="M708" t="s">
        <v>87</v>
      </c>
      <c r="N708" t="s">
        <v>206</v>
      </c>
      <c r="O708" t="s">
        <v>421</v>
      </c>
      <c r="P708" s="102">
        <v>692</v>
      </c>
      <c r="Q708" s="102"/>
      <c r="R708" t="s">
        <v>3344</v>
      </c>
      <c r="S708" s="102" t="s">
        <v>29</v>
      </c>
      <c r="T708" s="102" t="s">
        <v>2282</v>
      </c>
      <c r="U708" s="102" t="s">
        <v>3334</v>
      </c>
    </row>
    <row r="709" spans="1:21" x14ac:dyDescent="0.2">
      <c r="A709" s="102">
        <v>31741</v>
      </c>
      <c r="B709" t="s">
        <v>723</v>
      </c>
      <c r="C709" t="s">
        <v>612</v>
      </c>
      <c r="D709" t="s">
        <v>3493</v>
      </c>
      <c r="E709" s="102">
        <v>3</v>
      </c>
      <c r="F709" s="102"/>
      <c r="G709" t="s">
        <v>2552</v>
      </c>
      <c r="H709" s="102" t="s">
        <v>39</v>
      </c>
      <c r="I709" s="102" t="s">
        <v>2280</v>
      </c>
      <c r="J709" s="102" t="s">
        <v>2281</v>
      </c>
      <c r="L709" s="102">
        <v>22228</v>
      </c>
      <c r="M709" t="s">
        <v>123</v>
      </c>
      <c r="N709" t="s">
        <v>147</v>
      </c>
      <c r="O709" t="s">
        <v>215</v>
      </c>
      <c r="P709" s="102">
        <v>626</v>
      </c>
      <c r="Q709" s="102"/>
      <c r="R709" t="s">
        <v>2543</v>
      </c>
      <c r="S709" s="102" t="s">
        <v>29</v>
      </c>
      <c r="T709" s="102" t="s">
        <v>2282</v>
      </c>
      <c r="U709" s="102" t="s">
        <v>3334</v>
      </c>
    </row>
    <row r="710" spans="1:21" x14ac:dyDescent="0.2">
      <c r="A710" s="102">
        <v>1573</v>
      </c>
      <c r="B710" t="s">
        <v>1111</v>
      </c>
      <c r="C710" t="s">
        <v>1112</v>
      </c>
      <c r="D710" t="s">
        <v>1113</v>
      </c>
      <c r="E710" s="102">
        <v>10383</v>
      </c>
      <c r="F710" s="102"/>
      <c r="G710" t="s">
        <v>2114</v>
      </c>
      <c r="H710" s="102" t="s">
        <v>39</v>
      </c>
      <c r="I710" s="102" t="s">
        <v>2280</v>
      </c>
      <c r="J710" s="102" t="s">
        <v>2281</v>
      </c>
      <c r="L710" s="102">
        <v>23514</v>
      </c>
      <c r="M710" t="s">
        <v>4173</v>
      </c>
      <c r="N710" t="s">
        <v>4174</v>
      </c>
      <c r="O710" t="s">
        <v>4175</v>
      </c>
      <c r="P710" s="102">
        <v>10208</v>
      </c>
      <c r="Q710" s="102"/>
      <c r="R710" t="s">
        <v>2611</v>
      </c>
      <c r="S710" s="102" t="s">
        <v>29</v>
      </c>
      <c r="T710" s="102" t="s">
        <v>2282</v>
      </c>
      <c r="U710" s="102" t="s">
        <v>3334</v>
      </c>
    </row>
    <row r="711" spans="1:21" x14ac:dyDescent="0.2">
      <c r="A711" s="102">
        <v>1551</v>
      </c>
      <c r="B711" t="s">
        <v>559</v>
      </c>
      <c r="C711" t="s">
        <v>622</v>
      </c>
      <c r="D711" t="s">
        <v>279</v>
      </c>
      <c r="E711" s="102">
        <v>10129</v>
      </c>
      <c r="F711" s="102"/>
      <c r="G711" t="s">
        <v>2287</v>
      </c>
      <c r="H711" s="102" t="s">
        <v>39</v>
      </c>
      <c r="I711" s="102" t="s">
        <v>2280</v>
      </c>
      <c r="J711" s="102" t="s">
        <v>2281</v>
      </c>
      <c r="L711" s="102">
        <v>27945</v>
      </c>
      <c r="M711" t="s">
        <v>177</v>
      </c>
      <c r="N711" t="s">
        <v>4176</v>
      </c>
      <c r="O711" t="s">
        <v>767</v>
      </c>
      <c r="P711" s="102">
        <v>17</v>
      </c>
      <c r="Q711" s="102"/>
      <c r="R711" t="s">
        <v>2483</v>
      </c>
      <c r="S711" s="102" t="s">
        <v>29</v>
      </c>
      <c r="T711" s="102" t="s">
        <v>2282</v>
      </c>
      <c r="U711" s="102" t="s">
        <v>3334</v>
      </c>
    </row>
    <row r="712" spans="1:21" x14ac:dyDescent="0.2">
      <c r="A712" s="102">
        <v>17818</v>
      </c>
      <c r="B712" t="s">
        <v>2371</v>
      </c>
      <c r="C712" t="s">
        <v>44</v>
      </c>
      <c r="D712" t="s">
        <v>138</v>
      </c>
      <c r="E712" s="102">
        <v>561</v>
      </c>
      <c r="F712" s="102"/>
      <c r="G712" t="s">
        <v>2315</v>
      </c>
      <c r="H712" s="102" t="s">
        <v>39</v>
      </c>
      <c r="I712" s="102" t="s">
        <v>2280</v>
      </c>
      <c r="J712" s="102" t="s">
        <v>2281</v>
      </c>
      <c r="L712" s="102">
        <v>7131</v>
      </c>
      <c r="M712" t="s">
        <v>62</v>
      </c>
      <c r="N712" t="s">
        <v>551</v>
      </c>
      <c r="O712" t="s">
        <v>36</v>
      </c>
      <c r="P712" s="102">
        <v>10220</v>
      </c>
      <c r="Q712" s="102"/>
      <c r="R712" t="s">
        <v>1949</v>
      </c>
      <c r="S712" s="102" t="s">
        <v>29</v>
      </c>
      <c r="T712" s="102" t="s">
        <v>2282</v>
      </c>
      <c r="U712" s="102" t="s">
        <v>3334</v>
      </c>
    </row>
    <row r="713" spans="1:21" x14ac:dyDescent="0.2">
      <c r="A713" s="102">
        <v>1647</v>
      </c>
      <c r="B713" t="s">
        <v>480</v>
      </c>
      <c r="C713" t="s">
        <v>1844</v>
      </c>
      <c r="D713" t="s">
        <v>1845</v>
      </c>
      <c r="E713" s="102">
        <v>583</v>
      </c>
      <c r="F713" s="102"/>
      <c r="G713" t="s">
        <v>770</v>
      </c>
      <c r="H713" s="102" t="s">
        <v>39</v>
      </c>
      <c r="I713" s="102" t="s">
        <v>2280</v>
      </c>
      <c r="J713" s="102" t="s">
        <v>2281</v>
      </c>
      <c r="L713" s="102">
        <v>24002</v>
      </c>
      <c r="M713" t="s">
        <v>4177</v>
      </c>
      <c r="N713" t="s">
        <v>4178</v>
      </c>
      <c r="O713" t="s">
        <v>389</v>
      </c>
      <c r="P713" s="102">
        <v>477</v>
      </c>
      <c r="Q713" s="102"/>
      <c r="R713" t="s">
        <v>3421</v>
      </c>
      <c r="S713" s="102" t="s">
        <v>29</v>
      </c>
      <c r="T713" s="102" t="s">
        <v>2282</v>
      </c>
      <c r="U713" s="102" t="s">
        <v>3334</v>
      </c>
    </row>
    <row r="714" spans="1:21" x14ac:dyDescent="0.2">
      <c r="A714" s="102">
        <v>1903</v>
      </c>
      <c r="B714" t="s">
        <v>104</v>
      </c>
      <c r="C714" t="s">
        <v>240</v>
      </c>
      <c r="D714" t="s">
        <v>529</v>
      </c>
      <c r="E714" s="102">
        <v>583</v>
      </c>
      <c r="F714" s="102"/>
      <c r="G714" t="s">
        <v>770</v>
      </c>
      <c r="H714" s="102" t="s">
        <v>39</v>
      </c>
      <c r="I714" s="102" t="s">
        <v>2280</v>
      </c>
      <c r="J714" s="102" t="s">
        <v>2281</v>
      </c>
      <c r="L714" s="102">
        <v>1117</v>
      </c>
      <c r="M714" t="s">
        <v>4179</v>
      </c>
      <c r="N714" t="s">
        <v>387</v>
      </c>
      <c r="O714" t="s">
        <v>54</v>
      </c>
      <c r="P714" s="102">
        <v>308</v>
      </c>
      <c r="Q714" s="102"/>
      <c r="R714" t="s">
        <v>614</v>
      </c>
      <c r="S714" s="102" t="s">
        <v>29</v>
      </c>
      <c r="T714" s="102" t="s">
        <v>2282</v>
      </c>
      <c r="U714" s="102" t="s">
        <v>3334</v>
      </c>
    </row>
    <row r="715" spans="1:21" x14ac:dyDescent="0.2">
      <c r="A715" s="102">
        <v>31265</v>
      </c>
      <c r="B715" t="s">
        <v>822</v>
      </c>
      <c r="C715" t="s">
        <v>154</v>
      </c>
      <c r="D715" t="s">
        <v>215</v>
      </c>
      <c r="E715" s="102">
        <v>10402</v>
      </c>
      <c r="F715" s="102"/>
      <c r="G715" t="s">
        <v>2288</v>
      </c>
      <c r="H715" s="102" t="s">
        <v>39</v>
      </c>
      <c r="I715" s="102" t="s">
        <v>2280</v>
      </c>
      <c r="J715" s="102" t="s">
        <v>2281</v>
      </c>
      <c r="L715" s="102">
        <v>30056</v>
      </c>
      <c r="M715" t="s">
        <v>124</v>
      </c>
      <c r="N715" t="s">
        <v>4180</v>
      </c>
      <c r="O715" t="s">
        <v>213</v>
      </c>
      <c r="P715" s="102">
        <v>323</v>
      </c>
      <c r="Q715" s="102"/>
      <c r="R715" t="s">
        <v>2718</v>
      </c>
      <c r="S715" s="102" t="s">
        <v>29</v>
      </c>
      <c r="T715" s="102" t="s">
        <v>2282</v>
      </c>
      <c r="U715" s="102" t="s">
        <v>3334</v>
      </c>
    </row>
    <row r="716" spans="1:21" x14ac:dyDescent="0.2">
      <c r="A716" s="102">
        <v>6401</v>
      </c>
      <c r="B716" t="s">
        <v>2162</v>
      </c>
      <c r="C716" t="s">
        <v>2161</v>
      </c>
      <c r="D716" t="s">
        <v>2161</v>
      </c>
      <c r="E716" s="102">
        <v>583</v>
      </c>
      <c r="F716" s="102"/>
      <c r="G716" t="s">
        <v>770</v>
      </c>
      <c r="H716" s="102" t="s">
        <v>39</v>
      </c>
      <c r="I716" s="102" t="s">
        <v>2280</v>
      </c>
      <c r="J716" s="102" t="s">
        <v>2281</v>
      </c>
      <c r="L716" s="102">
        <v>29964</v>
      </c>
      <c r="M716" t="s">
        <v>4173</v>
      </c>
      <c r="N716" t="s">
        <v>52</v>
      </c>
      <c r="O716" t="s">
        <v>169</v>
      </c>
      <c r="P716" s="102">
        <v>10391</v>
      </c>
      <c r="Q716" s="102"/>
      <c r="R716" t="s">
        <v>2120</v>
      </c>
      <c r="S716" s="102" t="s">
        <v>29</v>
      </c>
      <c r="T716" s="102" t="s">
        <v>2282</v>
      </c>
      <c r="U716" s="102" t="s">
        <v>3334</v>
      </c>
    </row>
    <row r="717" spans="1:21" x14ac:dyDescent="0.2">
      <c r="A717" s="102">
        <v>1785</v>
      </c>
      <c r="B717" t="s">
        <v>103</v>
      </c>
      <c r="C717" t="s">
        <v>523</v>
      </c>
      <c r="D717" t="s">
        <v>524</v>
      </c>
      <c r="E717" s="102">
        <v>643</v>
      </c>
      <c r="F717" s="102"/>
      <c r="G717" t="s">
        <v>2324</v>
      </c>
      <c r="H717" s="102" t="s">
        <v>39</v>
      </c>
      <c r="I717" s="102" t="s">
        <v>2280</v>
      </c>
      <c r="J717" s="102" t="s">
        <v>2281</v>
      </c>
      <c r="L717" s="102">
        <v>23186</v>
      </c>
      <c r="M717" t="s">
        <v>711</v>
      </c>
      <c r="N717" t="s">
        <v>4181</v>
      </c>
      <c r="P717" s="102">
        <v>10058</v>
      </c>
      <c r="Q717" s="102"/>
      <c r="R717" t="s">
        <v>2549</v>
      </c>
      <c r="S717" s="102" t="s">
        <v>29</v>
      </c>
      <c r="T717" s="102" t="s">
        <v>2282</v>
      </c>
      <c r="U717" s="102" t="s">
        <v>3334</v>
      </c>
    </row>
    <row r="718" spans="1:21" x14ac:dyDescent="0.2">
      <c r="A718" s="102">
        <v>26120</v>
      </c>
      <c r="B718" t="s">
        <v>480</v>
      </c>
      <c r="C718" t="s">
        <v>481</v>
      </c>
      <c r="D718" t="s">
        <v>481</v>
      </c>
      <c r="E718" s="102">
        <v>10173</v>
      </c>
      <c r="F718" s="102"/>
      <c r="G718" t="s">
        <v>2311</v>
      </c>
      <c r="H718" s="102" t="s">
        <v>39</v>
      </c>
      <c r="I718" s="102" t="s">
        <v>2280</v>
      </c>
      <c r="J718" s="102" t="s">
        <v>2281</v>
      </c>
      <c r="L718" s="102">
        <v>31506</v>
      </c>
      <c r="M718" t="s">
        <v>199</v>
      </c>
      <c r="N718" t="s">
        <v>133</v>
      </c>
      <c r="P718" s="102">
        <v>10018</v>
      </c>
      <c r="Q718" s="102"/>
      <c r="R718" t="s">
        <v>2427</v>
      </c>
      <c r="S718" s="102" t="s">
        <v>29</v>
      </c>
      <c r="T718" s="102" t="s">
        <v>2282</v>
      </c>
      <c r="U718" s="102" t="s">
        <v>3334</v>
      </c>
    </row>
    <row r="719" spans="1:21" x14ac:dyDescent="0.2">
      <c r="A719" s="102">
        <v>1758</v>
      </c>
      <c r="B719" t="s">
        <v>2350</v>
      </c>
      <c r="C719" t="s">
        <v>311</v>
      </c>
      <c r="D719" t="s">
        <v>2351</v>
      </c>
      <c r="E719" s="102">
        <v>643</v>
      </c>
      <c r="F719" s="102"/>
      <c r="G719" t="s">
        <v>2324</v>
      </c>
      <c r="H719" s="102" t="s">
        <v>39</v>
      </c>
      <c r="I719" s="102" t="s">
        <v>2280</v>
      </c>
      <c r="J719" s="102" t="s">
        <v>2281</v>
      </c>
      <c r="L719" s="102">
        <v>26393</v>
      </c>
      <c r="M719" t="s">
        <v>4182</v>
      </c>
      <c r="N719" t="s">
        <v>133</v>
      </c>
      <c r="O719" t="s">
        <v>4183</v>
      </c>
      <c r="P719" s="102">
        <v>346</v>
      </c>
      <c r="Q719" s="102"/>
      <c r="R719" t="s">
        <v>3375</v>
      </c>
      <c r="S719" s="102" t="s">
        <v>29</v>
      </c>
      <c r="T719" s="102" t="s">
        <v>2282</v>
      </c>
      <c r="U719" s="102" t="s">
        <v>3334</v>
      </c>
    </row>
    <row r="720" spans="1:21" x14ac:dyDescent="0.2">
      <c r="A720" s="102">
        <v>1345</v>
      </c>
      <c r="B720" t="s">
        <v>929</v>
      </c>
      <c r="C720" t="s">
        <v>547</v>
      </c>
      <c r="D720" t="s">
        <v>279</v>
      </c>
      <c r="E720" s="102">
        <v>490</v>
      </c>
      <c r="F720" s="102"/>
      <c r="G720" t="s">
        <v>2349</v>
      </c>
      <c r="H720" s="102" t="s">
        <v>39</v>
      </c>
      <c r="I720" s="102" t="s">
        <v>2280</v>
      </c>
      <c r="J720" s="102" t="s">
        <v>2281</v>
      </c>
      <c r="L720" s="102">
        <v>31035</v>
      </c>
      <c r="M720" t="s">
        <v>88</v>
      </c>
      <c r="N720" t="s">
        <v>2755</v>
      </c>
      <c r="O720" t="s">
        <v>673</v>
      </c>
      <c r="P720" s="102">
        <v>323</v>
      </c>
      <c r="Q720" s="102"/>
      <c r="R720" t="s">
        <v>2718</v>
      </c>
      <c r="S720" s="102" t="s">
        <v>29</v>
      </c>
      <c r="T720" s="102" t="s">
        <v>2282</v>
      </c>
      <c r="U720" s="102" t="s">
        <v>3334</v>
      </c>
    </row>
    <row r="721" spans="1:21" x14ac:dyDescent="0.2">
      <c r="A721" s="102">
        <v>22345</v>
      </c>
      <c r="B721" t="s">
        <v>1973</v>
      </c>
      <c r="C721" t="s">
        <v>807</v>
      </c>
      <c r="D721" t="s">
        <v>49</v>
      </c>
      <c r="E721" s="102">
        <v>10095</v>
      </c>
      <c r="F721" s="102"/>
      <c r="G721" t="s">
        <v>2298</v>
      </c>
      <c r="H721" s="102" t="s">
        <v>39</v>
      </c>
      <c r="I721" s="102" t="s">
        <v>2280</v>
      </c>
      <c r="J721" s="102" t="s">
        <v>2281</v>
      </c>
      <c r="L721" s="102">
        <v>30619</v>
      </c>
      <c r="M721" t="s">
        <v>707</v>
      </c>
      <c r="N721" t="s">
        <v>4184</v>
      </c>
      <c r="O721" t="s">
        <v>4185</v>
      </c>
      <c r="P721" s="102">
        <v>19</v>
      </c>
      <c r="Q721" s="102"/>
      <c r="R721" t="s">
        <v>3414</v>
      </c>
      <c r="S721" s="102" t="s">
        <v>29</v>
      </c>
      <c r="T721" s="102" t="s">
        <v>2282</v>
      </c>
      <c r="U721" s="102" t="s">
        <v>3334</v>
      </c>
    </row>
    <row r="722" spans="1:21" x14ac:dyDescent="0.2">
      <c r="A722" s="102">
        <v>29869</v>
      </c>
      <c r="B722" t="s">
        <v>2029</v>
      </c>
      <c r="C722" t="s">
        <v>2175</v>
      </c>
      <c r="D722" t="s">
        <v>969</v>
      </c>
      <c r="E722" s="102">
        <v>47</v>
      </c>
      <c r="F722" s="102"/>
      <c r="G722" t="s">
        <v>2626</v>
      </c>
      <c r="H722" s="102" t="s">
        <v>39</v>
      </c>
      <c r="I722" s="102" t="s">
        <v>2280</v>
      </c>
      <c r="J722" s="102" t="s">
        <v>2281</v>
      </c>
      <c r="L722" s="102">
        <v>29095</v>
      </c>
      <c r="M722" t="s">
        <v>136</v>
      </c>
      <c r="N722" t="s">
        <v>4186</v>
      </c>
      <c r="O722" t="s">
        <v>35</v>
      </c>
      <c r="P722" s="102">
        <v>527</v>
      </c>
      <c r="Q722" s="102"/>
      <c r="R722" t="s">
        <v>4187</v>
      </c>
      <c r="S722" s="102" t="s">
        <v>29</v>
      </c>
      <c r="T722" s="102" t="s">
        <v>2282</v>
      </c>
      <c r="U722" s="102" t="s">
        <v>3334</v>
      </c>
    </row>
    <row r="723" spans="1:21" x14ac:dyDescent="0.2">
      <c r="A723" s="102">
        <v>31926</v>
      </c>
      <c r="B723" t="s">
        <v>2627</v>
      </c>
      <c r="C723" t="s">
        <v>376</v>
      </c>
      <c r="E723" s="102">
        <v>47</v>
      </c>
      <c r="F723" s="102"/>
      <c r="G723" t="s">
        <v>2626</v>
      </c>
      <c r="H723" s="102" t="s">
        <v>39</v>
      </c>
      <c r="I723" s="102" t="s">
        <v>2280</v>
      </c>
      <c r="J723" s="102" t="s">
        <v>2281</v>
      </c>
      <c r="L723" s="102">
        <v>22897</v>
      </c>
      <c r="M723" t="s">
        <v>199</v>
      </c>
      <c r="N723" t="s">
        <v>215</v>
      </c>
      <c r="O723" t="s">
        <v>444</v>
      </c>
      <c r="P723" s="102">
        <v>171</v>
      </c>
      <c r="Q723" s="102"/>
      <c r="R723" t="s">
        <v>3403</v>
      </c>
      <c r="S723" s="102" t="s">
        <v>29</v>
      </c>
      <c r="T723" s="102" t="s">
        <v>2282</v>
      </c>
      <c r="U723" s="102" t="s">
        <v>3334</v>
      </c>
    </row>
    <row r="724" spans="1:21" x14ac:dyDescent="0.2">
      <c r="A724" s="102">
        <v>1593</v>
      </c>
      <c r="B724" t="s">
        <v>1116</v>
      </c>
      <c r="C724" t="s">
        <v>816</v>
      </c>
      <c r="D724" t="s">
        <v>534</v>
      </c>
      <c r="E724" s="102">
        <v>193</v>
      </c>
      <c r="F724" s="102"/>
      <c r="G724" t="s">
        <v>2494</v>
      </c>
      <c r="H724" s="102" t="s">
        <v>39</v>
      </c>
      <c r="I724" s="102" t="s">
        <v>2280</v>
      </c>
      <c r="J724" s="102" t="s">
        <v>2281</v>
      </c>
      <c r="L724" s="102">
        <v>23923</v>
      </c>
      <c r="M724" t="s">
        <v>4188</v>
      </c>
      <c r="N724" t="s">
        <v>215</v>
      </c>
      <c r="O724" t="s">
        <v>85</v>
      </c>
      <c r="P724" s="102">
        <v>10207</v>
      </c>
      <c r="Q724" s="102"/>
      <c r="R724" t="s">
        <v>1945</v>
      </c>
      <c r="S724" s="102" t="s">
        <v>29</v>
      </c>
      <c r="T724" s="102" t="s">
        <v>2282</v>
      </c>
      <c r="U724" s="102" t="s">
        <v>3334</v>
      </c>
    </row>
    <row r="725" spans="1:21" x14ac:dyDescent="0.2">
      <c r="A725" s="102">
        <v>28841</v>
      </c>
      <c r="B725" t="s">
        <v>322</v>
      </c>
      <c r="C725" t="s">
        <v>755</v>
      </c>
      <c r="D725" t="s">
        <v>53</v>
      </c>
      <c r="E725" s="102">
        <v>646</v>
      </c>
      <c r="F725" s="102"/>
      <c r="G725" t="s">
        <v>2736</v>
      </c>
      <c r="H725" s="102" t="s">
        <v>39</v>
      </c>
      <c r="I725" s="102" t="s">
        <v>2280</v>
      </c>
      <c r="J725" s="102" t="s">
        <v>2281</v>
      </c>
      <c r="L725" s="102">
        <v>20442</v>
      </c>
      <c r="M725" t="s">
        <v>858</v>
      </c>
      <c r="N725" t="s">
        <v>215</v>
      </c>
      <c r="O725" t="s">
        <v>57</v>
      </c>
      <c r="P725" s="102">
        <v>477</v>
      </c>
      <c r="Q725" s="102"/>
      <c r="R725" t="s">
        <v>3421</v>
      </c>
      <c r="S725" s="102" t="s">
        <v>29</v>
      </c>
      <c r="T725" s="102" t="s">
        <v>2282</v>
      </c>
      <c r="U725" s="102" t="s">
        <v>3334</v>
      </c>
    </row>
    <row r="726" spans="1:21" x14ac:dyDescent="0.2">
      <c r="A726" s="102">
        <v>1630</v>
      </c>
      <c r="B726" t="s">
        <v>762</v>
      </c>
      <c r="C726" t="s">
        <v>1123</v>
      </c>
      <c r="D726" t="s">
        <v>57</v>
      </c>
      <c r="E726" s="102">
        <v>202</v>
      </c>
      <c r="F726" s="102"/>
      <c r="G726" t="s">
        <v>2380</v>
      </c>
      <c r="H726" s="102" t="s">
        <v>39</v>
      </c>
      <c r="I726" s="102" t="s">
        <v>2280</v>
      </c>
      <c r="J726" s="102" t="s">
        <v>2281</v>
      </c>
      <c r="L726" s="102">
        <v>21359</v>
      </c>
      <c r="M726" t="s">
        <v>317</v>
      </c>
      <c r="N726" t="s">
        <v>215</v>
      </c>
      <c r="O726" t="s">
        <v>438</v>
      </c>
      <c r="P726" s="102">
        <v>323</v>
      </c>
      <c r="Q726" s="102"/>
      <c r="R726" t="s">
        <v>2718</v>
      </c>
      <c r="S726" s="102" t="s">
        <v>29</v>
      </c>
      <c r="T726" s="102" t="s">
        <v>2282</v>
      </c>
      <c r="U726" s="102" t="s">
        <v>3334</v>
      </c>
    </row>
    <row r="727" spans="1:21" x14ac:dyDescent="0.2">
      <c r="A727" s="102">
        <v>1818</v>
      </c>
      <c r="B727" t="s">
        <v>557</v>
      </c>
      <c r="C727" t="s">
        <v>498</v>
      </c>
      <c r="D727" t="s">
        <v>84</v>
      </c>
      <c r="E727" s="102">
        <v>202</v>
      </c>
      <c r="F727" s="102"/>
      <c r="G727" t="s">
        <v>2380</v>
      </c>
      <c r="H727" s="102" t="s">
        <v>39</v>
      </c>
      <c r="I727" s="102" t="s">
        <v>2280</v>
      </c>
      <c r="J727" s="102" t="s">
        <v>2281</v>
      </c>
      <c r="L727" s="102">
        <v>28019</v>
      </c>
      <c r="M727" t="s">
        <v>2606</v>
      </c>
      <c r="N727" t="s">
        <v>215</v>
      </c>
      <c r="O727" t="s">
        <v>3404</v>
      </c>
      <c r="P727" s="102">
        <v>10063</v>
      </c>
      <c r="Q727" s="102"/>
      <c r="R727" t="s">
        <v>2328</v>
      </c>
      <c r="S727" s="102" t="s">
        <v>29</v>
      </c>
      <c r="T727" s="102" t="s">
        <v>2282</v>
      </c>
      <c r="U727" s="102" t="s">
        <v>3334</v>
      </c>
    </row>
    <row r="728" spans="1:21" x14ac:dyDescent="0.2">
      <c r="A728" s="102">
        <v>19592</v>
      </c>
      <c r="B728" t="s">
        <v>1790</v>
      </c>
      <c r="C728" t="s">
        <v>1791</v>
      </c>
      <c r="E728" s="102">
        <v>78</v>
      </c>
      <c r="F728" s="102"/>
      <c r="G728" t="s">
        <v>2325</v>
      </c>
      <c r="H728" s="102" t="s">
        <v>39</v>
      </c>
      <c r="I728" s="102" t="s">
        <v>2280</v>
      </c>
      <c r="J728" s="102" t="s">
        <v>2281</v>
      </c>
      <c r="L728" s="102">
        <v>32577</v>
      </c>
      <c r="M728" t="s">
        <v>4189</v>
      </c>
      <c r="N728" t="s">
        <v>4190</v>
      </c>
      <c r="P728" s="102">
        <v>10219</v>
      </c>
      <c r="Q728" s="102"/>
      <c r="R728" t="s">
        <v>1947</v>
      </c>
      <c r="S728" s="102" t="s">
        <v>29</v>
      </c>
      <c r="T728" s="102" t="s">
        <v>2282</v>
      </c>
      <c r="U728" s="102" t="s">
        <v>3334</v>
      </c>
    </row>
    <row r="729" spans="1:21" x14ac:dyDescent="0.2">
      <c r="A729" s="102">
        <v>28384</v>
      </c>
      <c r="B729" t="s">
        <v>1239</v>
      </c>
      <c r="C729" t="s">
        <v>990</v>
      </c>
      <c r="D729" t="s">
        <v>276</v>
      </c>
      <c r="E729" s="102">
        <v>78</v>
      </c>
      <c r="F729" s="102"/>
      <c r="G729" t="s">
        <v>2325</v>
      </c>
      <c r="H729" s="102" t="s">
        <v>39</v>
      </c>
      <c r="I729" s="102" t="s">
        <v>2280</v>
      </c>
      <c r="J729" s="102" t="s">
        <v>2281</v>
      </c>
      <c r="L729" s="102">
        <v>32796</v>
      </c>
      <c r="M729" t="s">
        <v>411</v>
      </c>
      <c r="N729" t="s">
        <v>4191</v>
      </c>
      <c r="O729" t="s">
        <v>746</v>
      </c>
      <c r="P729" s="102">
        <v>692</v>
      </c>
      <c r="Q729" s="102"/>
      <c r="R729" t="s">
        <v>3344</v>
      </c>
      <c r="S729" s="102" t="s">
        <v>29</v>
      </c>
      <c r="T729" s="102" t="s">
        <v>2282</v>
      </c>
      <c r="U729" s="102" t="s">
        <v>3334</v>
      </c>
    </row>
    <row r="730" spans="1:21" x14ac:dyDescent="0.2">
      <c r="A730" s="102">
        <v>1767</v>
      </c>
      <c r="B730" t="s">
        <v>796</v>
      </c>
      <c r="C730" t="s">
        <v>2131</v>
      </c>
      <c r="D730" t="s">
        <v>2227</v>
      </c>
      <c r="E730" s="102">
        <v>673</v>
      </c>
      <c r="F730" s="102"/>
      <c r="G730" t="s">
        <v>413</v>
      </c>
      <c r="H730" s="102" t="s">
        <v>39</v>
      </c>
      <c r="I730" s="102" t="s">
        <v>2280</v>
      </c>
      <c r="J730" s="102" t="s">
        <v>2281</v>
      </c>
      <c r="L730" s="102">
        <v>23494</v>
      </c>
      <c r="M730" t="s">
        <v>199</v>
      </c>
      <c r="N730" t="s">
        <v>49</v>
      </c>
      <c r="O730" t="s">
        <v>963</v>
      </c>
      <c r="P730" s="102">
        <v>30</v>
      </c>
      <c r="Q730" s="102"/>
      <c r="R730" t="s">
        <v>3351</v>
      </c>
      <c r="S730" s="102" t="s">
        <v>29</v>
      </c>
      <c r="T730" s="102" t="s">
        <v>2282</v>
      </c>
      <c r="U730" s="102" t="s">
        <v>3334</v>
      </c>
    </row>
    <row r="731" spans="1:21" x14ac:dyDescent="0.2">
      <c r="A731" s="102">
        <v>31846</v>
      </c>
      <c r="B731" t="s">
        <v>2602</v>
      </c>
      <c r="C731" t="s">
        <v>133</v>
      </c>
      <c r="D731" t="s">
        <v>279</v>
      </c>
      <c r="E731" s="102">
        <v>266</v>
      </c>
      <c r="F731" s="102"/>
      <c r="G731" t="s">
        <v>2365</v>
      </c>
      <c r="H731" s="102" t="s">
        <v>39</v>
      </c>
      <c r="I731" s="102" t="s">
        <v>2280</v>
      </c>
      <c r="J731" s="102" t="s">
        <v>2281</v>
      </c>
      <c r="L731" s="102">
        <v>30624</v>
      </c>
      <c r="M731" t="s">
        <v>486</v>
      </c>
      <c r="N731" t="s">
        <v>1161</v>
      </c>
      <c r="O731" t="s">
        <v>4192</v>
      </c>
      <c r="P731" s="102">
        <v>19</v>
      </c>
      <c r="Q731" s="102"/>
      <c r="R731" t="s">
        <v>3414</v>
      </c>
      <c r="S731" s="102" t="s">
        <v>29</v>
      </c>
      <c r="T731" s="102" t="s">
        <v>2282</v>
      </c>
      <c r="U731" s="102" t="s">
        <v>3334</v>
      </c>
    </row>
    <row r="732" spans="1:21" x14ac:dyDescent="0.2">
      <c r="A732" s="102">
        <v>4926</v>
      </c>
      <c r="B732" t="s">
        <v>1203</v>
      </c>
      <c r="C732" t="s">
        <v>108</v>
      </c>
      <c r="D732" t="s">
        <v>1204</v>
      </c>
      <c r="E732" s="102">
        <v>305</v>
      </c>
      <c r="F732" s="102"/>
      <c r="G732" t="s">
        <v>48</v>
      </c>
      <c r="H732" s="102" t="s">
        <v>39</v>
      </c>
      <c r="I732" s="102" t="s">
        <v>2280</v>
      </c>
      <c r="J732" s="102" t="s">
        <v>2281</v>
      </c>
      <c r="L732" s="102">
        <v>20129</v>
      </c>
      <c r="M732" t="s">
        <v>4193</v>
      </c>
      <c r="N732" t="s">
        <v>157</v>
      </c>
      <c r="O732" t="s">
        <v>4194</v>
      </c>
      <c r="P732" s="102">
        <v>10113</v>
      </c>
      <c r="Q732" s="102"/>
      <c r="R732" t="s">
        <v>1822</v>
      </c>
      <c r="S732" s="102" t="s">
        <v>29</v>
      </c>
      <c r="T732" s="102" t="s">
        <v>2282</v>
      </c>
      <c r="U732" s="102" t="s">
        <v>3334</v>
      </c>
    </row>
    <row r="733" spans="1:21" x14ac:dyDescent="0.2">
      <c r="A733" s="102">
        <v>31669</v>
      </c>
      <c r="B733" t="s">
        <v>322</v>
      </c>
      <c r="C733" t="s">
        <v>2516</v>
      </c>
      <c r="D733" t="s">
        <v>2517</v>
      </c>
      <c r="E733" s="102">
        <v>10131</v>
      </c>
      <c r="F733" s="102"/>
      <c r="G733" t="s">
        <v>2518</v>
      </c>
      <c r="H733" s="102" t="s">
        <v>39</v>
      </c>
      <c r="I733" s="102" t="s">
        <v>2280</v>
      </c>
      <c r="J733" s="102" t="s">
        <v>2281</v>
      </c>
      <c r="L733" s="102">
        <v>20928</v>
      </c>
      <c r="M733" t="s">
        <v>4195</v>
      </c>
      <c r="N733" t="s">
        <v>4196</v>
      </c>
      <c r="O733" t="s">
        <v>215</v>
      </c>
      <c r="P733" s="102">
        <v>10018</v>
      </c>
      <c r="Q733" s="102"/>
      <c r="R733" t="s">
        <v>2427</v>
      </c>
      <c r="S733" s="102" t="s">
        <v>29</v>
      </c>
      <c r="T733" s="102" t="s">
        <v>2282</v>
      </c>
      <c r="U733" s="102" t="s">
        <v>3334</v>
      </c>
    </row>
    <row r="734" spans="1:21" x14ac:dyDescent="0.2">
      <c r="A734" s="102">
        <v>22062</v>
      </c>
      <c r="B734" t="s">
        <v>1140</v>
      </c>
      <c r="C734" t="s">
        <v>719</v>
      </c>
      <c r="D734" t="s">
        <v>133</v>
      </c>
      <c r="E734" s="102">
        <v>10043</v>
      </c>
      <c r="F734" s="102"/>
      <c r="G734" t="s">
        <v>2339</v>
      </c>
      <c r="H734" s="102" t="s">
        <v>29</v>
      </c>
      <c r="I734" s="102" t="s">
        <v>2282</v>
      </c>
      <c r="J734" s="102" t="s">
        <v>2281</v>
      </c>
      <c r="L734" s="102">
        <v>29663</v>
      </c>
      <c r="M734" t="s">
        <v>4197</v>
      </c>
      <c r="N734" t="s">
        <v>4198</v>
      </c>
      <c r="O734" t="s">
        <v>85</v>
      </c>
      <c r="P734" s="102">
        <v>2</v>
      </c>
      <c r="Q734" s="102"/>
      <c r="R734" t="s">
        <v>2512</v>
      </c>
      <c r="S734" s="102" t="s">
        <v>29</v>
      </c>
      <c r="T734" s="102" t="s">
        <v>2282</v>
      </c>
      <c r="U734" s="102" t="s">
        <v>3334</v>
      </c>
    </row>
    <row r="735" spans="1:21" x14ac:dyDescent="0.2">
      <c r="A735" s="102">
        <v>867</v>
      </c>
      <c r="B735" t="s">
        <v>1021</v>
      </c>
      <c r="C735" t="s">
        <v>1022</v>
      </c>
      <c r="D735" t="s">
        <v>712</v>
      </c>
      <c r="E735" s="102">
        <v>308</v>
      </c>
      <c r="F735" s="102"/>
      <c r="G735" t="s">
        <v>614</v>
      </c>
      <c r="H735" s="102" t="s">
        <v>29</v>
      </c>
      <c r="I735" s="102" t="s">
        <v>2282</v>
      </c>
      <c r="J735" s="102" t="s">
        <v>2281</v>
      </c>
      <c r="L735" s="102">
        <v>28937</v>
      </c>
      <c r="M735" t="s">
        <v>123</v>
      </c>
      <c r="N735" t="s">
        <v>138</v>
      </c>
      <c r="O735" t="s">
        <v>572</v>
      </c>
      <c r="P735" s="102">
        <v>30</v>
      </c>
      <c r="Q735" s="102"/>
      <c r="R735" t="s">
        <v>3351</v>
      </c>
      <c r="S735" s="102" t="s">
        <v>29</v>
      </c>
      <c r="T735" s="102" t="s">
        <v>2282</v>
      </c>
      <c r="U735" s="102" t="s">
        <v>3334</v>
      </c>
    </row>
    <row r="736" spans="1:21" x14ac:dyDescent="0.2">
      <c r="A736" s="102">
        <v>30397</v>
      </c>
      <c r="B736" t="s">
        <v>721</v>
      </c>
      <c r="C736" t="s">
        <v>2343</v>
      </c>
      <c r="D736" t="s">
        <v>85</v>
      </c>
      <c r="E736" s="102">
        <v>10168</v>
      </c>
      <c r="F736" s="102"/>
      <c r="G736" t="s">
        <v>2335</v>
      </c>
      <c r="H736" s="102" t="s">
        <v>29</v>
      </c>
      <c r="I736" s="102" t="s">
        <v>2282</v>
      </c>
      <c r="J736" s="102" t="s">
        <v>2281</v>
      </c>
      <c r="L736" s="102">
        <v>5025</v>
      </c>
      <c r="M736" t="s">
        <v>256</v>
      </c>
      <c r="N736" t="s">
        <v>138</v>
      </c>
      <c r="O736" t="s">
        <v>43</v>
      </c>
      <c r="P736" s="102">
        <v>692</v>
      </c>
      <c r="Q736" s="102"/>
      <c r="R736" t="s">
        <v>3344</v>
      </c>
      <c r="S736" s="102" t="s">
        <v>29</v>
      </c>
      <c r="T736" s="102" t="s">
        <v>2282</v>
      </c>
      <c r="U736" s="102" t="s">
        <v>3334</v>
      </c>
    </row>
    <row r="737" spans="1:21" x14ac:dyDescent="0.2">
      <c r="A737" s="102">
        <v>32391</v>
      </c>
      <c r="B737" t="s">
        <v>136</v>
      </c>
      <c r="C737" t="s">
        <v>390</v>
      </c>
      <c r="D737" t="s">
        <v>54</v>
      </c>
      <c r="E737" s="102">
        <v>644</v>
      </c>
      <c r="F737" s="102"/>
      <c r="G737" t="s">
        <v>3353</v>
      </c>
      <c r="H737" s="102" t="s">
        <v>29</v>
      </c>
      <c r="I737" s="102" t="s">
        <v>2282</v>
      </c>
      <c r="J737" s="102" t="s">
        <v>2281</v>
      </c>
      <c r="L737" s="102">
        <v>23265</v>
      </c>
      <c r="M737" t="s">
        <v>659</v>
      </c>
      <c r="N737" t="s">
        <v>809</v>
      </c>
      <c r="O737" t="s">
        <v>4199</v>
      </c>
      <c r="P737" s="102">
        <v>10139</v>
      </c>
      <c r="Q737" s="102"/>
      <c r="R737" t="s">
        <v>3390</v>
      </c>
      <c r="S737" s="102" t="s">
        <v>29</v>
      </c>
      <c r="T737" s="102" t="s">
        <v>2282</v>
      </c>
      <c r="U737" s="102" t="s">
        <v>3334</v>
      </c>
    </row>
    <row r="738" spans="1:21" x14ac:dyDescent="0.2">
      <c r="A738" s="102">
        <v>18499</v>
      </c>
      <c r="B738" t="s">
        <v>123</v>
      </c>
      <c r="C738" t="s">
        <v>73</v>
      </c>
      <c r="D738" t="s">
        <v>220</v>
      </c>
      <c r="E738" s="102">
        <v>10043</v>
      </c>
      <c r="F738" s="102"/>
      <c r="G738" t="s">
        <v>2339</v>
      </c>
      <c r="H738" s="102" t="s">
        <v>29</v>
      </c>
      <c r="I738" s="102" t="s">
        <v>2282</v>
      </c>
      <c r="J738" s="102" t="s">
        <v>2281</v>
      </c>
      <c r="L738" s="102">
        <v>23450</v>
      </c>
      <c r="M738" t="s">
        <v>123</v>
      </c>
      <c r="N738" t="s">
        <v>809</v>
      </c>
      <c r="O738" t="s">
        <v>452</v>
      </c>
      <c r="P738" s="102">
        <v>10228</v>
      </c>
      <c r="Q738" s="102"/>
      <c r="R738" t="s">
        <v>3345</v>
      </c>
      <c r="S738" s="102" t="s">
        <v>29</v>
      </c>
      <c r="T738" s="102" t="s">
        <v>2282</v>
      </c>
      <c r="U738" s="102" t="s">
        <v>3334</v>
      </c>
    </row>
    <row r="739" spans="1:21" x14ac:dyDescent="0.2">
      <c r="A739" s="102">
        <v>1103</v>
      </c>
      <c r="B739" t="s">
        <v>872</v>
      </c>
      <c r="C739" t="s">
        <v>714</v>
      </c>
      <c r="D739" t="s">
        <v>758</v>
      </c>
      <c r="E739" s="102">
        <v>347</v>
      </c>
      <c r="F739" s="102"/>
      <c r="G739" t="s">
        <v>2472</v>
      </c>
      <c r="H739" s="102" t="s">
        <v>29</v>
      </c>
      <c r="I739" s="102" t="s">
        <v>2282</v>
      </c>
      <c r="J739" s="102" t="s">
        <v>2281</v>
      </c>
      <c r="L739" s="102">
        <v>1192</v>
      </c>
      <c r="M739" t="s">
        <v>4200</v>
      </c>
      <c r="N739" t="s">
        <v>27</v>
      </c>
      <c r="O739" t="s">
        <v>138</v>
      </c>
      <c r="P739" s="102">
        <v>10027</v>
      </c>
      <c r="Q739" s="102"/>
      <c r="R739" t="s">
        <v>4201</v>
      </c>
      <c r="S739" s="102" t="s">
        <v>29</v>
      </c>
      <c r="T739" s="102" t="s">
        <v>2282</v>
      </c>
      <c r="U739" s="102" t="s">
        <v>3334</v>
      </c>
    </row>
    <row r="740" spans="1:21" x14ac:dyDescent="0.2">
      <c r="A740" s="102">
        <v>21231</v>
      </c>
      <c r="B740" t="s">
        <v>163</v>
      </c>
      <c r="C740" t="s">
        <v>161</v>
      </c>
      <c r="D740" t="s">
        <v>2163</v>
      </c>
      <c r="E740" s="102">
        <v>10063</v>
      </c>
      <c r="F740" s="102"/>
      <c r="G740" t="s">
        <v>2328</v>
      </c>
      <c r="H740" s="102" t="s">
        <v>29</v>
      </c>
      <c r="I740" s="102" t="s">
        <v>2282</v>
      </c>
      <c r="J740" s="102" t="s">
        <v>2281</v>
      </c>
      <c r="L740" s="102">
        <v>28991</v>
      </c>
      <c r="M740" t="s">
        <v>594</v>
      </c>
      <c r="N740" t="s">
        <v>4202</v>
      </c>
      <c r="O740" t="s">
        <v>3948</v>
      </c>
      <c r="P740" s="102">
        <v>30</v>
      </c>
      <c r="Q740" s="102"/>
      <c r="R740" t="s">
        <v>3351</v>
      </c>
      <c r="S740" s="102" t="s">
        <v>29</v>
      </c>
      <c r="T740" s="102" t="s">
        <v>2282</v>
      </c>
      <c r="U740" s="102" t="s">
        <v>3334</v>
      </c>
    </row>
    <row r="741" spans="1:21" x14ac:dyDescent="0.2">
      <c r="A741" s="102">
        <v>1206</v>
      </c>
      <c r="B741" t="s">
        <v>40</v>
      </c>
      <c r="C741" t="s">
        <v>2124</v>
      </c>
      <c r="D741" t="s">
        <v>367</v>
      </c>
      <c r="E741" s="102">
        <v>3</v>
      </c>
      <c r="F741" s="102"/>
      <c r="G741" t="s">
        <v>2552</v>
      </c>
      <c r="H741" s="102" t="s">
        <v>29</v>
      </c>
      <c r="I741" s="102" t="s">
        <v>2282</v>
      </c>
      <c r="J741" s="102" t="s">
        <v>2281</v>
      </c>
      <c r="L741" s="102">
        <v>32535</v>
      </c>
      <c r="M741" t="s">
        <v>198</v>
      </c>
      <c r="N741" t="s">
        <v>4203</v>
      </c>
      <c r="O741" t="s">
        <v>161</v>
      </c>
      <c r="P741" s="102">
        <v>527</v>
      </c>
      <c r="Q741" s="102"/>
      <c r="R741" t="s">
        <v>4187</v>
      </c>
      <c r="S741" s="102" t="s">
        <v>29</v>
      </c>
      <c r="T741" s="102" t="s">
        <v>2282</v>
      </c>
      <c r="U741" s="102" t="s">
        <v>3334</v>
      </c>
    </row>
    <row r="742" spans="1:21" x14ac:dyDescent="0.2">
      <c r="A742" s="102">
        <v>24267</v>
      </c>
      <c r="B742" t="s">
        <v>2338</v>
      </c>
      <c r="C742" t="s">
        <v>36</v>
      </c>
      <c r="D742" t="s">
        <v>609</v>
      </c>
      <c r="E742" s="102">
        <v>10043</v>
      </c>
      <c r="F742" s="102"/>
      <c r="G742" t="s">
        <v>2339</v>
      </c>
      <c r="H742" s="102" t="s">
        <v>29</v>
      </c>
      <c r="I742" s="102" t="s">
        <v>2282</v>
      </c>
      <c r="J742" s="102" t="s">
        <v>2281</v>
      </c>
      <c r="L742" s="102">
        <v>23324</v>
      </c>
      <c r="M742" t="s">
        <v>124</v>
      </c>
      <c r="N742" t="s">
        <v>54</v>
      </c>
      <c r="O742" t="s">
        <v>279</v>
      </c>
      <c r="P742" s="102">
        <v>10058</v>
      </c>
      <c r="Q742" s="102"/>
      <c r="R742" t="s">
        <v>2549</v>
      </c>
      <c r="S742" s="102" t="s">
        <v>29</v>
      </c>
      <c r="T742" s="102" t="s">
        <v>2282</v>
      </c>
      <c r="U742" s="102" t="s">
        <v>3334</v>
      </c>
    </row>
    <row r="743" spans="1:21" x14ac:dyDescent="0.2">
      <c r="A743" s="102">
        <v>16899</v>
      </c>
      <c r="B743" t="s">
        <v>4204</v>
      </c>
      <c r="C743" t="s">
        <v>407</v>
      </c>
      <c r="D743" t="s">
        <v>699</v>
      </c>
      <c r="E743" s="102">
        <v>321</v>
      </c>
      <c r="F743" s="102"/>
      <c r="G743" t="s">
        <v>512</v>
      </c>
      <c r="H743" s="102" t="s">
        <v>29</v>
      </c>
      <c r="I743" s="102" t="s">
        <v>2282</v>
      </c>
      <c r="J743" s="102" t="s">
        <v>2281</v>
      </c>
      <c r="L743" s="102">
        <v>4272</v>
      </c>
      <c r="M743" t="s">
        <v>158</v>
      </c>
      <c r="N743" t="s">
        <v>54</v>
      </c>
      <c r="O743" t="s">
        <v>713</v>
      </c>
      <c r="P743" s="102">
        <v>19</v>
      </c>
      <c r="Q743" s="102"/>
      <c r="R743" t="s">
        <v>3414</v>
      </c>
      <c r="S743" s="102" t="s">
        <v>29</v>
      </c>
      <c r="T743" s="102" t="s">
        <v>2282</v>
      </c>
      <c r="U743" s="102" t="s">
        <v>3334</v>
      </c>
    </row>
    <row r="744" spans="1:21" x14ac:dyDescent="0.2">
      <c r="A744" s="102">
        <v>6559</v>
      </c>
      <c r="B744" t="s">
        <v>589</v>
      </c>
      <c r="C744" t="s">
        <v>57</v>
      </c>
      <c r="D744" t="s">
        <v>1108</v>
      </c>
      <c r="E744" s="102">
        <v>304</v>
      </c>
      <c r="F744" s="102"/>
      <c r="G744" t="s">
        <v>2605</v>
      </c>
      <c r="H744" s="102" t="s">
        <v>29</v>
      </c>
      <c r="I744" s="102" t="s">
        <v>2282</v>
      </c>
      <c r="J744" s="102" t="s">
        <v>2281</v>
      </c>
      <c r="L744" s="102">
        <v>5212</v>
      </c>
      <c r="M744" t="s">
        <v>136</v>
      </c>
      <c r="N744" t="s">
        <v>4205</v>
      </c>
      <c r="O744" t="s">
        <v>4206</v>
      </c>
      <c r="P744" s="102">
        <v>10098</v>
      </c>
      <c r="Q744" s="102"/>
      <c r="R744" t="s">
        <v>2542</v>
      </c>
      <c r="S744" s="102" t="s">
        <v>29</v>
      </c>
      <c r="T744" s="102" t="s">
        <v>2282</v>
      </c>
      <c r="U744" s="102" t="s">
        <v>3334</v>
      </c>
    </row>
    <row r="745" spans="1:21" x14ac:dyDescent="0.2">
      <c r="A745" s="102">
        <v>1003</v>
      </c>
      <c r="B745" t="s">
        <v>1044</v>
      </c>
      <c r="C745" t="s">
        <v>475</v>
      </c>
      <c r="D745" t="s">
        <v>258</v>
      </c>
      <c r="E745" s="102">
        <v>10001</v>
      </c>
      <c r="F745" s="102"/>
      <c r="G745" t="s">
        <v>2575</v>
      </c>
      <c r="H745" s="102" t="s">
        <v>29</v>
      </c>
      <c r="I745" s="102" t="s">
        <v>2282</v>
      </c>
      <c r="J745" s="102" t="s">
        <v>2281</v>
      </c>
      <c r="L745" s="102">
        <v>30120</v>
      </c>
      <c r="M745" t="s">
        <v>4207</v>
      </c>
      <c r="N745" t="s">
        <v>4208</v>
      </c>
      <c r="P745" s="102">
        <v>10058</v>
      </c>
      <c r="Q745" s="102"/>
      <c r="R745" t="s">
        <v>2549</v>
      </c>
      <c r="S745" s="102" t="s">
        <v>29</v>
      </c>
      <c r="T745" s="102" t="s">
        <v>2282</v>
      </c>
      <c r="U745" s="102" t="s">
        <v>3334</v>
      </c>
    </row>
    <row r="746" spans="1:21" x14ac:dyDescent="0.2">
      <c r="A746" s="102">
        <v>1178</v>
      </c>
      <c r="B746" t="s">
        <v>241</v>
      </c>
      <c r="C746" t="s">
        <v>43</v>
      </c>
      <c r="D746" t="s">
        <v>3335</v>
      </c>
      <c r="E746" s="102">
        <v>10204</v>
      </c>
      <c r="F746" s="102"/>
      <c r="G746" t="s">
        <v>1927</v>
      </c>
      <c r="H746" s="102" t="s">
        <v>29</v>
      </c>
      <c r="I746" s="102" t="s">
        <v>2282</v>
      </c>
      <c r="J746" s="102" t="s">
        <v>2281</v>
      </c>
      <c r="L746" s="102">
        <v>17319</v>
      </c>
      <c r="M746" t="s">
        <v>3456</v>
      </c>
      <c r="N746" t="s">
        <v>4209</v>
      </c>
      <c r="O746" t="s">
        <v>4210</v>
      </c>
      <c r="P746" s="102">
        <v>10058</v>
      </c>
      <c r="Q746" s="102"/>
      <c r="R746" t="s">
        <v>2549</v>
      </c>
      <c r="S746" s="102" t="s">
        <v>29</v>
      </c>
      <c r="T746" s="102" t="s">
        <v>2282</v>
      </c>
      <c r="U746" s="102" t="s">
        <v>3334</v>
      </c>
    </row>
    <row r="747" spans="1:21" x14ac:dyDescent="0.2">
      <c r="A747" s="102">
        <v>769</v>
      </c>
      <c r="B747" t="s">
        <v>142</v>
      </c>
      <c r="C747" t="s">
        <v>4030</v>
      </c>
      <c r="D747" t="s">
        <v>215</v>
      </c>
      <c r="E747" s="102">
        <v>10018</v>
      </c>
      <c r="F747" s="102"/>
      <c r="G747" t="s">
        <v>2427</v>
      </c>
      <c r="H747" s="102" t="s">
        <v>29</v>
      </c>
      <c r="I747" s="102" t="s">
        <v>2282</v>
      </c>
      <c r="J747" s="102" t="s">
        <v>2281</v>
      </c>
      <c r="L747" s="102">
        <v>10957</v>
      </c>
      <c r="M747" t="s">
        <v>136</v>
      </c>
      <c r="N747" t="s">
        <v>4211</v>
      </c>
      <c r="O747" t="s">
        <v>1195</v>
      </c>
      <c r="P747" s="102">
        <v>171</v>
      </c>
      <c r="Q747" s="102"/>
      <c r="R747" t="s">
        <v>3403</v>
      </c>
      <c r="S747" s="102" t="s">
        <v>29</v>
      </c>
      <c r="T747" s="102" t="s">
        <v>2282</v>
      </c>
      <c r="U747" s="102" t="s">
        <v>3334</v>
      </c>
    </row>
    <row r="748" spans="1:21" x14ac:dyDescent="0.2">
      <c r="A748" s="102">
        <v>9421</v>
      </c>
      <c r="B748" t="s">
        <v>124</v>
      </c>
      <c r="C748" t="s">
        <v>213</v>
      </c>
      <c r="D748" t="s">
        <v>513</v>
      </c>
      <c r="E748" s="102">
        <v>10018</v>
      </c>
      <c r="F748" s="102"/>
      <c r="G748" t="s">
        <v>2427</v>
      </c>
      <c r="H748" s="102" t="s">
        <v>29</v>
      </c>
      <c r="I748" s="102" t="s">
        <v>2282</v>
      </c>
      <c r="J748" s="102" t="s">
        <v>2281</v>
      </c>
      <c r="L748" s="102">
        <v>31771</v>
      </c>
      <c r="M748" t="s">
        <v>123</v>
      </c>
      <c r="N748" t="s">
        <v>3419</v>
      </c>
      <c r="P748" s="102">
        <v>692</v>
      </c>
      <c r="Q748" s="102"/>
      <c r="R748" t="s">
        <v>3344</v>
      </c>
      <c r="S748" s="102" t="s">
        <v>29</v>
      </c>
      <c r="T748" s="102" t="s">
        <v>2282</v>
      </c>
      <c r="U748" s="102" t="s">
        <v>3334</v>
      </c>
    </row>
    <row r="749" spans="1:21" x14ac:dyDescent="0.2">
      <c r="A749" s="102">
        <v>918</v>
      </c>
      <c r="B749" t="s">
        <v>598</v>
      </c>
      <c r="C749" t="s">
        <v>284</v>
      </c>
      <c r="D749" t="s">
        <v>43</v>
      </c>
      <c r="E749" s="102">
        <v>308</v>
      </c>
      <c r="F749" s="102"/>
      <c r="G749" t="s">
        <v>614</v>
      </c>
      <c r="H749" s="102" t="s">
        <v>29</v>
      </c>
      <c r="I749" s="102" t="s">
        <v>2282</v>
      </c>
      <c r="J749" s="102" t="s">
        <v>2281</v>
      </c>
      <c r="L749" s="102">
        <v>8433</v>
      </c>
      <c r="M749" t="s">
        <v>4212</v>
      </c>
      <c r="N749" t="s">
        <v>701</v>
      </c>
      <c r="O749" t="s">
        <v>4213</v>
      </c>
      <c r="P749" s="102">
        <v>692</v>
      </c>
      <c r="Q749" s="102"/>
      <c r="R749" t="s">
        <v>3344</v>
      </c>
      <c r="S749" s="102" t="s">
        <v>29</v>
      </c>
      <c r="T749" s="102" t="s">
        <v>2282</v>
      </c>
      <c r="U749" s="102" t="s">
        <v>3334</v>
      </c>
    </row>
    <row r="750" spans="1:21" x14ac:dyDescent="0.2">
      <c r="A750" s="102">
        <v>18524</v>
      </c>
      <c r="B750" t="s">
        <v>1767</v>
      </c>
      <c r="C750" t="s">
        <v>1768</v>
      </c>
      <c r="E750" s="102">
        <v>10043</v>
      </c>
      <c r="F750" s="102"/>
      <c r="G750" t="s">
        <v>2339</v>
      </c>
      <c r="H750" s="102" t="s">
        <v>29</v>
      </c>
      <c r="I750" s="102" t="s">
        <v>2282</v>
      </c>
      <c r="J750" s="102" t="s">
        <v>2281</v>
      </c>
      <c r="L750" s="102">
        <v>9916</v>
      </c>
      <c r="M750" t="s">
        <v>4158</v>
      </c>
      <c r="N750" t="s">
        <v>701</v>
      </c>
      <c r="O750" t="s">
        <v>215</v>
      </c>
      <c r="P750" s="102">
        <v>323</v>
      </c>
      <c r="Q750" s="102"/>
      <c r="R750" t="s">
        <v>2718</v>
      </c>
      <c r="S750" s="102" t="s">
        <v>29</v>
      </c>
      <c r="T750" s="102" t="s">
        <v>2282</v>
      </c>
      <c r="U750" s="102" t="s">
        <v>3334</v>
      </c>
    </row>
    <row r="751" spans="1:21" x14ac:dyDescent="0.2">
      <c r="A751" s="102">
        <v>928</v>
      </c>
      <c r="B751" t="s">
        <v>89</v>
      </c>
      <c r="C751" t="s">
        <v>346</v>
      </c>
      <c r="D751" t="s">
        <v>27</v>
      </c>
      <c r="E751" s="102">
        <v>103</v>
      </c>
      <c r="F751" s="102"/>
      <c r="G751" t="s">
        <v>2548</v>
      </c>
      <c r="H751" s="102" t="s">
        <v>29</v>
      </c>
      <c r="I751" s="102" t="s">
        <v>2282</v>
      </c>
      <c r="J751" s="102" t="s">
        <v>2281</v>
      </c>
      <c r="L751" s="102">
        <v>30622</v>
      </c>
      <c r="M751" t="s">
        <v>87</v>
      </c>
      <c r="N751" t="s">
        <v>3618</v>
      </c>
      <c r="O751" t="s">
        <v>189</v>
      </c>
      <c r="P751" s="102">
        <v>19</v>
      </c>
      <c r="Q751" s="102"/>
      <c r="R751" t="s">
        <v>3414</v>
      </c>
      <c r="S751" s="102" t="s">
        <v>29</v>
      </c>
      <c r="T751" s="102" t="s">
        <v>2282</v>
      </c>
      <c r="U751" s="102" t="s">
        <v>3334</v>
      </c>
    </row>
    <row r="752" spans="1:21" x14ac:dyDescent="0.2">
      <c r="A752" s="102">
        <v>780</v>
      </c>
      <c r="B752" t="s">
        <v>142</v>
      </c>
      <c r="C752" t="s">
        <v>919</v>
      </c>
      <c r="D752" t="s">
        <v>215</v>
      </c>
      <c r="E752" s="102">
        <v>103</v>
      </c>
      <c r="F752" s="102"/>
      <c r="G752" t="s">
        <v>2548</v>
      </c>
      <c r="H752" s="102" t="s">
        <v>29</v>
      </c>
      <c r="I752" s="102" t="s">
        <v>2282</v>
      </c>
      <c r="J752" s="102" t="s">
        <v>2281</v>
      </c>
      <c r="L752" s="102">
        <v>31368</v>
      </c>
      <c r="M752" t="s">
        <v>869</v>
      </c>
      <c r="N752" t="s">
        <v>4214</v>
      </c>
      <c r="O752" t="s">
        <v>49</v>
      </c>
      <c r="P752" s="102">
        <v>10101</v>
      </c>
      <c r="Q752" s="102"/>
      <c r="R752" t="s">
        <v>2345</v>
      </c>
      <c r="S752" s="102" t="s">
        <v>29</v>
      </c>
      <c r="T752" s="102" t="s">
        <v>2282</v>
      </c>
      <c r="U752" s="102" t="s">
        <v>3334</v>
      </c>
    </row>
    <row r="753" spans="1:21" x14ac:dyDescent="0.2">
      <c r="A753" s="102">
        <v>7383</v>
      </c>
      <c r="B753" t="s">
        <v>166</v>
      </c>
      <c r="C753" t="s">
        <v>2027</v>
      </c>
      <c r="D753" t="s">
        <v>90</v>
      </c>
      <c r="E753" s="102">
        <v>103</v>
      </c>
      <c r="F753" s="102"/>
      <c r="G753" t="s">
        <v>2548</v>
      </c>
      <c r="H753" s="102" t="s">
        <v>29</v>
      </c>
      <c r="I753" s="102" t="s">
        <v>2282</v>
      </c>
      <c r="J753" s="102" t="s">
        <v>2281</v>
      </c>
      <c r="L753" s="102">
        <v>28227</v>
      </c>
      <c r="M753" t="s">
        <v>250</v>
      </c>
      <c r="N753" t="s">
        <v>4215</v>
      </c>
      <c r="O753" t="s">
        <v>57</v>
      </c>
      <c r="P753" s="102">
        <v>10018</v>
      </c>
      <c r="Q753" s="102"/>
      <c r="R753" t="s">
        <v>2427</v>
      </c>
      <c r="S753" s="102" t="s">
        <v>29</v>
      </c>
      <c r="T753" s="102" t="s">
        <v>2282</v>
      </c>
      <c r="U753" s="102" t="s">
        <v>3334</v>
      </c>
    </row>
    <row r="754" spans="1:21" x14ac:dyDescent="0.2">
      <c r="A754" s="102">
        <v>1087</v>
      </c>
      <c r="B754" t="s">
        <v>417</v>
      </c>
      <c r="C754" t="s">
        <v>488</v>
      </c>
      <c r="D754" t="s">
        <v>1058</v>
      </c>
      <c r="E754" s="102">
        <v>103</v>
      </c>
      <c r="F754" s="102"/>
      <c r="G754" t="s">
        <v>2548</v>
      </c>
      <c r="H754" s="102" t="s">
        <v>29</v>
      </c>
      <c r="I754" s="102" t="s">
        <v>2282</v>
      </c>
      <c r="J754" s="102" t="s">
        <v>2281</v>
      </c>
      <c r="L754" s="102">
        <v>26741</v>
      </c>
      <c r="M754" t="s">
        <v>4216</v>
      </c>
      <c r="N754" t="s">
        <v>4217</v>
      </c>
      <c r="O754" t="s">
        <v>4218</v>
      </c>
      <c r="P754" s="102">
        <v>618</v>
      </c>
      <c r="Q754" s="102"/>
      <c r="R754" t="s">
        <v>3333</v>
      </c>
      <c r="S754" s="102" t="s">
        <v>29</v>
      </c>
      <c r="T754" s="102" t="s">
        <v>2282</v>
      </c>
      <c r="U754" s="102" t="s">
        <v>3334</v>
      </c>
    </row>
    <row r="755" spans="1:21" x14ac:dyDescent="0.2">
      <c r="A755" s="102">
        <v>20902</v>
      </c>
      <c r="B755" t="s">
        <v>166</v>
      </c>
      <c r="C755" t="s">
        <v>1095</v>
      </c>
      <c r="D755" t="s">
        <v>215</v>
      </c>
      <c r="E755" s="102">
        <v>10129</v>
      </c>
      <c r="F755" s="102"/>
      <c r="G755" t="s">
        <v>2287</v>
      </c>
      <c r="H755" s="102" t="s">
        <v>29</v>
      </c>
      <c r="I755" s="102" t="s">
        <v>2282</v>
      </c>
      <c r="J755" s="102" t="s">
        <v>2281</v>
      </c>
      <c r="L755" s="102">
        <v>23444</v>
      </c>
      <c r="M755" t="s">
        <v>177</v>
      </c>
      <c r="N755" t="s">
        <v>527</v>
      </c>
      <c r="O755" t="s">
        <v>216</v>
      </c>
      <c r="P755" s="102">
        <v>10219</v>
      </c>
      <c r="Q755" s="102"/>
      <c r="R755" t="s">
        <v>1947</v>
      </c>
      <c r="S755" s="102" t="s">
        <v>29</v>
      </c>
      <c r="T755" s="102" t="s">
        <v>2282</v>
      </c>
      <c r="U755" s="102" t="s">
        <v>3334</v>
      </c>
    </row>
    <row r="756" spans="1:21" x14ac:dyDescent="0.2">
      <c r="A756" s="102">
        <v>28837</v>
      </c>
      <c r="B756" t="s">
        <v>230</v>
      </c>
      <c r="C756" t="s">
        <v>2433</v>
      </c>
      <c r="D756" t="s">
        <v>2434</v>
      </c>
      <c r="E756" s="102">
        <v>111</v>
      </c>
      <c r="F756" s="102"/>
      <c r="G756" t="s">
        <v>2431</v>
      </c>
      <c r="H756" s="102" t="s">
        <v>29</v>
      </c>
      <c r="I756" s="102" t="s">
        <v>2282</v>
      </c>
      <c r="J756" s="102" t="s">
        <v>2281</v>
      </c>
      <c r="L756" s="102">
        <v>23451</v>
      </c>
      <c r="M756" t="s">
        <v>244</v>
      </c>
      <c r="N756" t="s">
        <v>4219</v>
      </c>
      <c r="O756" t="s">
        <v>4220</v>
      </c>
      <c r="P756" s="102">
        <v>10228</v>
      </c>
      <c r="Q756" s="102"/>
      <c r="R756" t="s">
        <v>3345</v>
      </c>
      <c r="S756" s="102" t="s">
        <v>29</v>
      </c>
      <c r="T756" s="102" t="s">
        <v>2282</v>
      </c>
      <c r="U756" s="102" t="s">
        <v>3334</v>
      </c>
    </row>
    <row r="757" spans="1:21" x14ac:dyDescent="0.2">
      <c r="A757" s="102">
        <v>22279</v>
      </c>
      <c r="B757" t="s">
        <v>199</v>
      </c>
      <c r="C757" t="s">
        <v>407</v>
      </c>
      <c r="D757" t="s">
        <v>227</v>
      </c>
      <c r="E757" s="102">
        <v>10040</v>
      </c>
      <c r="F757" s="102"/>
      <c r="G757" t="s">
        <v>2366</v>
      </c>
      <c r="H757" s="102" t="s">
        <v>29</v>
      </c>
      <c r="I757" s="102" t="s">
        <v>2282</v>
      </c>
      <c r="J757" s="102" t="s">
        <v>2281</v>
      </c>
      <c r="L757" s="102">
        <v>29825</v>
      </c>
      <c r="M757" t="s">
        <v>37</v>
      </c>
      <c r="N757" t="s">
        <v>3931</v>
      </c>
      <c r="O757" t="s">
        <v>775</v>
      </c>
      <c r="P757" s="102">
        <v>10098</v>
      </c>
      <c r="Q757" s="102"/>
      <c r="R757" t="s">
        <v>2542</v>
      </c>
      <c r="S757" s="102" t="s">
        <v>29</v>
      </c>
      <c r="T757" s="102" t="s">
        <v>2282</v>
      </c>
      <c r="U757" s="102" t="s">
        <v>3334</v>
      </c>
    </row>
    <row r="758" spans="1:21" x14ac:dyDescent="0.2">
      <c r="A758" s="102">
        <v>1201</v>
      </c>
      <c r="B758" t="s">
        <v>201</v>
      </c>
      <c r="C758" t="s">
        <v>1071</v>
      </c>
      <c r="D758" t="s">
        <v>1072</v>
      </c>
      <c r="E758" s="102">
        <v>478</v>
      </c>
      <c r="F758" s="102"/>
      <c r="G758" t="s">
        <v>2372</v>
      </c>
      <c r="H758" s="102" t="s">
        <v>29</v>
      </c>
      <c r="I758" s="102" t="s">
        <v>2282</v>
      </c>
      <c r="J758" s="102" t="s">
        <v>2281</v>
      </c>
      <c r="L758" s="102">
        <v>19142</v>
      </c>
      <c r="M758" t="s">
        <v>130</v>
      </c>
      <c r="N758" t="s">
        <v>4221</v>
      </c>
      <c r="O758" t="s">
        <v>4222</v>
      </c>
      <c r="P758" s="102">
        <v>102</v>
      </c>
      <c r="Q758" s="102"/>
      <c r="R758" t="s">
        <v>2651</v>
      </c>
      <c r="S758" s="102" t="s">
        <v>29</v>
      </c>
      <c r="T758" s="102" t="s">
        <v>2282</v>
      </c>
      <c r="U758" s="102" t="s">
        <v>3334</v>
      </c>
    </row>
    <row r="759" spans="1:21" x14ac:dyDescent="0.2">
      <c r="A759" s="102">
        <v>1145</v>
      </c>
      <c r="B759" t="s">
        <v>142</v>
      </c>
      <c r="C759" t="s">
        <v>1064</v>
      </c>
      <c r="D759" t="s">
        <v>2354</v>
      </c>
      <c r="E759" s="102">
        <v>192</v>
      </c>
      <c r="F759" s="102"/>
      <c r="G759" t="s">
        <v>2353</v>
      </c>
      <c r="H759" s="102" t="s">
        <v>29</v>
      </c>
      <c r="I759" s="102" t="s">
        <v>2282</v>
      </c>
      <c r="J759" s="102" t="s">
        <v>2281</v>
      </c>
      <c r="L759" s="102">
        <v>23862</v>
      </c>
      <c r="M759" t="s">
        <v>37</v>
      </c>
      <c r="N759" t="s">
        <v>4223</v>
      </c>
      <c r="O759" t="s">
        <v>1335</v>
      </c>
      <c r="P759" s="102">
        <v>10236</v>
      </c>
      <c r="Q759" s="102"/>
      <c r="R759" t="s">
        <v>4224</v>
      </c>
      <c r="S759" s="102" t="s">
        <v>29</v>
      </c>
      <c r="T759" s="102" t="s">
        <v>2282</v>
      </c>
      <c r="U759" s="102" t="s">
        <v>3334</v>
      </c>
    </row>
    <row r="760" spans="1:21" x14ac:dyDescent="0.2">
      <c r="A760" s="102">
        <v>31588</v>
      </c>
      <c r="B760" t="s">
        <v>256</v>
      </c>
      <c r="C760" t="s">
        <v>215</v>
      </c>
      <c r="D760" t="s">
        <v>2492</v>
      </c>
      <c r="E760" s="102">
        <v>10046</v>
      </c>
      <c r="F760" s="102"/>
      <c r="G760" t="s">
        <v>2488</v>
      </c>
      <c r="H760" s="102" t="s">
        <v>29</v>
      </c>
      <c r="I760" s="102" t="s">
        <v>2282</v>
      </c>
      <c r="J760" s="102" t="s">
        <v>2281</v>
      </c>
      <c r="L760" s="102">
        <v>27877</v>
      </c>
      <c r="M760" t="s">
        <v>636</v>
      </c>
      <c r="N760" t="s">
        <v>572</v>
      </c>
      <c r="O760" t="s">
        <v>4225</v>
      </c>
      <c r="P760" s="102">
        <v>10234</v>
      </c>
      <c r="Q760" s="102"/>
      <c r="R760" t="s">
        <v>3426</v>
      </c>
      <c r="S760" s="102" t="s">
        <v>29</v>
      </c>
      <c r="T760" s="102" t="s">
        <v>2282</v>
      </c>
      <c r="U760" s="102" t="s">
        <v>3334</v>
      </c>
    </row>
    <row r="761" spans="1:21" x14ac:dyDescent="0.2">
      <c r="A761" s="102">
        <v>17060</v>
      </c>
      <c r="B761" t="s">
        <v>397</v>
      </c>
      <c r="C761" t="s">
        <v>304</v>
      </c>
      <c r="D761" t="s">
        <v>2369</v>
      </c>
      <c r="E761" s="102">
        <v>10132</v>
      </c>
      <c r="F761" s="102"/>
      <c r="G761" t="s">
        <v>2370</v>
      </c>
      <c r="H761" s="102" t="s">
        <v>29</v>
      </c>
      <c r="I761" s="102" t="s">
        <v>2282</v>
      </c>
      <c r="J761" s="102" t="s">
        <v>2281</v>
      </c>
      <c r="L761" s="102">
        <v>23866</v>
      </c>
      <c r="M761" t="s">
        <v>510</v>
      </c>
      <c r="N761" t="s">
        <v>53</v>
      </c>
      <c r="O761" t="s">
        <v>216</v>
      </c>
      <c r="P761" s="102">
        <v>10236</v>
      </c>
      <c r="Q761" s="102"/>
      <c r="R761" t="s">
        <v>4224</v>
      </c>
      <c r="S761" s="102" t="s">
        <v>29</v>
      </c>
      <c r="T761" s="102" t="s">
        <v>2282</v>
      </c>
      <c r="U761" s="102" t="s">
        <v>3334</v>
      </c>
    </row>
    <row r="762" spans="1:21" x14ac:dyDescent="0.2">
      <c r="A762" s="102">
        <v>8177</v>
      </c>
      <c r="B762" t="s">
        <v>123</v>
      </c>
      <c r="C762" t="s">
        <v>1276</v>
      </c>
      <c r="D762" t="s">
        <v>222</v>
      </c>
      <c r="E762" s="102">
        <v>478</v>
      </c>
      <c r="F762" s="102"/>
      <c r="G762" t="s">
        <v>2372</v>
      </c>
      <c r="H762" s="102" t="s">
        <v>29</v>
      </c>
      <c r="I762" s="102" t="s">
        <v>2282</v>
      </c>
      <c r="J762" s="102" t="s">
        <v>2281</v>
      </c>
      <c r="L762" s="102">
        <v>5104</v>
      </c>
      <c r="M762" t="s">
        <v>166</v>
      </c>
      <c r="N762" t="s">
        <v>379</v>
      </c>
      <c r="O762" t="s">
        <v>4226</v>
      </c>
      <c r="P762" s="102">
        <v>102</v>
      </c>
      <c r="Q762" s="102"/>
      <c r="R762" t="s">
        <v>2651</v>
      </c>
      <c r="S762" s="102" t="s">
        <v>29</v>
      </c>
      <c r="T762" s="102" t="s">
        <v>2282</v>
      </c>
      <c r="U762" s="102" t="s">
        <v>3334</v>
      </c>
    </row>
    <row r="763" spans="1:21" x14ac:dyDescent="0.2">
      <c r="A763" s="102">
        <v>7283</v>
      </c>
      <c r="B763" t="s">
        <v>341</v>
      </c>
      <c r="C763" t="s">
        <v>400</v>
      </c>
      <c r="D763" t="s">
        <v>1071</v>
      </c>
      <c r="E763" s="102">
        <v>671</v>
      </c>
      <c r="F763" s="102"/>
      <c r="G763" t="s">
        <v>3648</v>
      </c>
      <c r="H763" s="102" t="s">
        <v>29</v>
      </c>
      <c r="I763" s="102" t="s">
        <v>2282</v>
      </c>
      <c r="J763" s="102" t="s">
        <v>2281</v>
      </c>
      <c r="L763" s="102">
        <v>741</v>
      </c>
      <c r="M763" t="s">
        <v>317</v>
      </c>
      <c r="N763" t="s">
        <v>495</v>
      </c>
      <c r="O763" t="s">
        <v>391</v>
      </c>
      <c r="P763" s="102">
        <v>103</v>
      </c>
      <c r="Q763" s="102"/>
      <c r="R763" t="s">
        <v>2548</v>
      </c>
      <c r="S763" s="102" t="s">
        <v>29</v>
      </c>
      <c r="T763" s="102" t="s">
        <v>2282</v>
      </c>
      <c r="U763" s="102" t="s">
        <v>3334</v>
      </c>
    </row>
    <row r="764" spans="1:21" x14ac:dyDescent="0.2">
      <c r="A764" s="102">
        <v>1162</v>
      </c>
      <c r="B764" t="s">
        <v>32</v>
      </c>
      <c r="C764" t="s">
        <v>226</v>
      </c>
      <c r="D764" t="s">
        <v>161</v>
      </c>
      <c r="E764" s="102">
        <v>259</v>
      </c>
      <c r="F764" s="102"/>
      <c r="G764" t="s">
        <v>2515</v>
      </c>
      <c r="H764" s="102" t="s">
        <v>29</v>
      </c>
      <c r="I764" s="102" t="s">
        <v>2282</v>
      </c>
      <c r="J764" s="102" t="s">
        <v>2281</v>
      </c>
      <c r="L764" s="102">
        <v>23944</v>
      </c>
      <c r="M764" t="s">
        <v>424</v>
      </c>
      <c r="N764" t="s">
        <v>4227</v>
      </c>
      <c r="P764" s="102">
        <v>102</v>
      </c>
      <c r="Q764" s="102"/>
      <c r="R764" t="s">
        <v>2651</v>
      </c>
      <c r="S764" s="102" t="s">
        <v>29</v>
      </c>
      <c r="T764" s="102" t="s">
        <v>2282</v>
      </c>
      <c r="U764" s="102" t="s">
        <v>3334</v>
      </c>
    </row>
    <row r="765" spans="1:21" x14ac:dyDescent="0.2">
      <c r="A765" s="102">
        <v>8244</v>
      </c>
      <c r="B765" t="s">
        <v>1277</v>
      </c>
      <c r="C765" t="s">
        <v>775</v>
      </c>
      <c r="D765" t="s">
        <v>601</v>
      </c>
      <c r="E765" s="102">
        <v>243</v>
      </c>
      <c r="F765" s="102"/>
      <c r="G765" t="s">
        <v>2607</v>
      </c>
      <c r="H765" s="102" t="s">
        <v>29</v>
      </c>
      <c r="I765" s="102" t="s">
        <v>2282</v>
      </c>
      <c r="J765" s="102" t="s">
        <v>2281</v>
      </c>
      <c r="L765" s="102">
        <v>20704</v>
      </c>
      <c r="M765" t="s">
        <v>4228</v>
      </c>
      <c r="N765" t="s">
        <v>4229</v>
      </c>
      <c r="O765" t="s">
        <v>636</v>
      </c>
      <c r="P765" s="102">
        <v>283</v>
      </c>
      <c r="Q765" s="102"/>
      <c r="R765" t="s">
        <v>1179</v>
      </c>
      <c r="S765" s="102" t="s">
        <v>29</v>
      </c>
      <c r="T765" s="102" t="s">
        <v>2282</v>
      </c>
      <c r="U765" s="102" t="s">
        <v>3334</v>
      </c>
    </row>
    <row r="766" spans="1:21" x14ac:dyDescent="0.2">
      <c r="A766" s="102">
        <v>24781</v>
      </c>
      <c r="B766" t="s">
        <v>305</v>
      </c>
      <c r="C766" t="s">
        <v>693</v>
      </c>
      <c r="D766" t="s">
        <v>33</v>
      </c>
      <c r="E766" s="102">
        <v>243</v>
      </c>
      <c r="F766" s="102"/>
      <c r="G766" t="s">
        <v>2607</v>
      </c>
      <c r="H766" s="102" t="s">
        <v>29</v>
      </c>
      <c r="I766" s="102" t="s">
        <v>2282</v>
      </c>
      <c r="J766" s="102" t="s">
        <v>2281</v>
      </c>
      <c r="L766" s="102">
        <v>5831</v>
      </c>
      <c r="M766" t="s">
        <v>166</v>
      </c>
      <c r="N766" t="s">
        <v>760</v>
      </c>
      <c r="O766" t="s">
        <v>35</v>
      </c>
      <c r="P766" s="102">
        <v>52</v>
      </c>
      <c r="Q766" s="102"/>
      <c r="R766" t="s">
        <v>685</v>
      </c>
      <c r="S766" s="102" t="s">
        <v>29</v>
      </c>
      <c r="T766" s="102" t="s">
        <v>2282</v>
      </c>
      <c r="U766" s="102" t="s">
        <v>3334</v>
      </c>
    </row>
    <row r="767" spans="1:21" x14ac:dyDescent="0.2">
      <c r="A767" s="102">
        <v>9449</v>
      </c>
      <c r="B767" t="s">
        <v>30</v>
      </c>
      <c r="C767" t="s">
        <v>788</v>
      </c>
      <c r="D767" t="s">
        <v>485</v>
      </c>
      <c r="E767" s="102">
        <v>59</v>
      </c>
      <c r="F767" s="102"/>
      <c r="G767" t="s">
        <v>2462</v>
      </c>
      <c r="H767" s="102" t="s">
        <v>29</v>
      </c>
      <c r="I767" s="102" t="s">
        <v>2282</v>
      </c>
      <c r="J767" s="102" t="s">
        <v>2281</v>
      </c>
      <c r="L767" s="102">
        <v>30852</v>
      </c>
      <c r="M767" t="s">
        <v>4230</v>
      </c>
      <c r="N767" t="s">
        <v>498</v>
      </c>
      <c r="O767" t="s">
        <v>57</v>
      </c>
      <c r="P767" s="102">
        <v>283</v>
      </c>
      <c r="Q767" s="102"/>
      <c r="R767" t="s">
        <v>1179</v>
      </c>
      <c r="S767" s="102" t="s">
        <v>29</v>
      </c>
      <c r="T767" s="102" t="s">
        <v>2282</v>
      </c>
      <c r="U767" s="102" t="s">
        <v>3334</v>
      </c>
    </row>
    <row r="768" spans="1:21" x14ac:dyDescent="0.2">
      <c r="A768" s="102">
        <v>9353</v>
      </c>
      <c r="B768" t="s">
        <v>124</v>
      </c>
      <c r="C768" t="s">
        <v>161</v>
      </c>
      <c r="D768" t="s">
        <v>348</v>
      </c>
      <c r="E768" s="102">
        <v>291</v>
      </c>
      <c r="F768" s="102"/>
      <c r="G768" t="s">
        <v>2580</v>
      </c>
      <c r="H768" s="102" t="s">
        <v>29</v>
      </c>
      <c r="I768" s="102" t="s">
        <v>2282</v>
      </c>
      <c r="J768" s="102" t="s">
        <v>2281</v>
      </c>
      <c r="L768" s="102">
        <v>32359</v>
      </c>
      <c r="M768" t="s">
        <v>4231</v>
      </c>
      <c r="N768" t="s">
        <v>4232</v>
      </c>
      <c r="O768" t="s">
        <v>4233</v>
      </c>
      <c r="P768" s="102">
        <v>111</v>
      </c>
      <c r="Q768" s="102"/>
      <c r="R768" t="s">
        <v>2431</v>
      </c>
      <c r="S768" s="102" t="s">
        <v>29</v>
      </c>
      <c r="T768" s="102" t="s">
        <v>2282</v>
      </c>
      <c r="U768" s="102" t="s">
        <v>3334</v>
      </c>
    </row>
    <row r="769" spans="1:21" x14ac:dyDescent="0.2">
      <c r="A769" s="102">
        <v>1167</v>
      </c>
      <c r="B769" t="s">
        <v>30</v>
      </c>
      <c r="C769" t="s">
        <v>36</v>
      </c>
      <c r="D769" t="s">
        <v>57</v>
      </c>
      <c r="E769" s="102">
        <v>258</v>
      </c>
      <c r="F769" s="102"/>
      <c r="G769" t="s">
        <v>2469</v>
      </c>
      <c r="H769" s="102" t="s">
        <v>29</v>
      </c>
      <c r="I769" s="102" t="s">
        <v>2282</v>
      </c>
      <c r="J769" s="102" t="s">
        <v>2281</v>
      </c>
      <c r="L769" s="102">
        <v>27070</v>
      </c>
      <c r="M769" t="s">
        <v>741</v>
      </c>
      <c r="N769" t="s">
        <v>36</v>
      </c>
      <c r="O769" t="s">
        <v>4234</v>
      </c>
      <c r="P769" s="102">
        <v>10129</v>
      </c>
      <c r="Q769" s="102"/>
      <c r="R769" t="s">
        <v>2287</v>
      </c>
      <c r="S769" s="102" t="s">
        <v>29</v>
      </c>
      <c r="T769" s="102" t="s">
        <v>2282</v>
      </c>
      <c r="U769" s="102" t="s">
        <v>3334</v>
      </c>
    </row>
    <row r="770" spans="1:21" x14ac:dyDescent="0.2">
      <c r="A770" s="102">
        <v>851</v>
      </c>
      <c r="B770" t="s">
        <v>365</v>
      </c>
      <c r="C770" t="s">
        <v>381</v>
      </c>
      <c r="D770" t="s">
        <v>161</v>
      </c>
      <c r="E770" s="102">
        <v>256</v>
      </c>
      <c r="F770" s="102"/>
      <c r="G770" t="s">
        <v>2623</v>
      </c>
      <c r="H770" s="102" t="s">
        <v>29</v>
      </c>
      <c r="I770" s="102" t="s">
        <v>2282</v>
      </c>
      <c r="J770" s="102" t="s">
        <v>2281</v>
      </c>
      <c r="L770" s="102">
        <v>26826</v>
      </c>
      <c r="M770" t="s">
        <v>483</v>
      </c>
      <c r="N770" t="s">
        <v>4235</v>
      </c>
      <c r="O770" t="s">
        <v>279</v>
      </c>
      <c r="P770" s="102">
        <v>10241</v>
      </c>
      <c r="Q770" s="102"/>
      <c r="R770" t="s">
        <v>3442</v>
      </c>
      <c r="S770" s="102" t="s">
        <v>29</v>
      </c>
      <c r="T770" s="102" t="s">
        <v>2282</v>
      </c>
      <c r="U770" s="102" t="s">
        <v>3334</v>
      </c>
    </row>
    <row r="771" spans="1:21" x14ac:dyDescent="0.2">
      <c r="A771" s="102">
        <v>730</v>
      </c>
      <c r="B771" t="s">
        <v>192</v>
      </c>
      <c r="C771" t="s">
        <v>282</v>
      </c>
      <c r="D771" t="s">
        <v>632</v>
      </c>
      <c r="E771" s="102">
        <v>252</v>
      </c>
      <c r="F771" s="102"/>
      <c r="G771" t="s">
        <v>2503</v>
      </c>
      <c r="H771" s="102" t="s">
        <v>29</v>
      </c>
      <c r="I771" s="102" t="s">
        <v>2282</v>
      </c>
      <c r="J771" s="102" t="s">
        <v>2281</v>
      </c>
      <c r="L771" s="102">
        <v>771</v>
      </c>
      <c r="M771" t="s">
        <v>182</v>
      </c>
      <c r="N771" t="s">
        <v>35</v>
      </c>
      <c r="O771" t="s">
        <v>648</v>
      </c>
      <c r="P771" s="102">
        <v>52</v>
      </c>
      <c r="Q771" s="102"/>
      <c r="R771" t="s">
        <v>685</v>
      </c>
      <c r="S771" s="102" t="s">
        <v>29</v>
      </c>
      <c r="T771" s="102" t="s">
        <v>2282</v>
      </c>
      <c r="U771" s="102" t="s">
        <v>3334</v>
      </c>
    </row>
    <row r="772" spans="1:21" x14ac:dyDescent="0.2">
      <c r="A772" s="102">
        <v>1199</v>
      </c>
      <c r="B772" t="s">
        <v>140</v>
      </c>
      <c r="C772" t="s">
        <v>2226</v>
      </c>
      <c r="E772" s="102">
        <v>556</v>
      </c>
      <c r="F772" s="102"/>
      <c r="G772" t="s">
        <v>3536</v>
      </c>
      <c r="H772" s="102" t="s">
        <v>29</v>
      </c>
      <c r="I772" s="102" t="s">
        <v>2282</v>
      </c>
      <c r="J772" s="102" t="s">
        <v>2281</v>
      </c>
      <c r="L772" s="102">
        <v>26822</v>
      </c>
      <c r="M772" t="s">
        <v>130</v>
      </c>
      <c r="N772" t="s">
        <v>4236</v>
      </c>
      <c r="O772" t="s">
        <v>84</v>
      </c>
      <c r="P772" s="102">
        <v>10241</v>
      </c>
      <c r="Q772" s="102"/>
      <c r="R772" t="s">
        <v>3442</v>
      </c>
      <c r="S772" s="102" t="s">
        <v>29</v>
      </c>
      <c r="T772" s="102" t="s">
        <v>2282</v>
      </c>
      <c r="U772" s="102" t="s">
        <v>3334</v>
      </c>
    </row>
    <row r="773" spans="1:21" x14ac:dyDescent="0.2">
      <c r="A773" s="102">
        <v>1088</v>
      </c>
      <c r="B773" t="s">
        <v>32</v>
      </c>
      <c r="C773" t="s">
        <v>2470</v>
      </c>
      <c r="D773" t="s">
        <v>2471</v>
      </c>
      <c r="E773" s="102">
        <v>258</v>
      </c>
      <c r="F773" s="102"/>
      <c r="G773" t="s">
        <v>2469</v>
      </c>
      <c r="H773" s="102" t="s">
        <v>29</v>
      </c>
      <c r="I773" s="102" t="s">
        <v>2282</v>
      </c>
      <c r="J773" s="102" t="s">
        <v>2281</v>
      </c>
      <c r="L773" s="102">
        <v>28342</v>
      </c>
      <c r="M773" t="s">
        <v>88</v>
      </c>
      <c r="N773" t="s">
        <v>57</v>
      </c>
      <c r="O773" t="s">
        <v>138</v>
      </c>
      <c r="P773" s="102">
        <v>10241</v>
      </c>
      <c r="Q773" s="102"/>
      <c r="R773" t="s">
        <v>3442</v>
      </c>
      <c r="S773" s="102" t="s">
        <v>29</v>
      </c>
      <c r="T773" s="102" t="s">
        <v>2282</v>
      </c>
      <c r="U773" s="102" t="s">
        <v>3334</v>
      </c>
    </row>
    <row r="774" spans="1:21" x14ac:dyDescent="0.2">
      <c r="A774" s="102">
        <v>1081</v>
      </c>
      <c r="B774" t="s">
        <v>63</v>
      </c>
      <c r="C774" t="s">
        <v>420</v>
      </c>
      <c r="D774" t="s">
        <v>421</v>
      </c>
      <c r="E774" s="102">
        <v>295</v>
      </c>
      <c r="F774" s="102"/>
      <c r="G774" t="s">
        <v>2474</v>
      </c>
      <c r="H774" s="102" t="s">
        <v>29</v>
      </c>
      <c r="I774" s="102" t="s">
        <v>2282</v>
      </c>
      <c r="J774" s="102" t="s">
        <v>2281</v>
      </c>
      <c r="L774" s="102">
        <v>33288</v>
      </c>
      <c r="M774" t="s">
        <v>4237</v>
      </c>
      <c r="N774" t="s">
        <v>2055</v>
      </c>
      <c r="O774" t="s">
        <v>36</v>
      </c>
      <c r="P774" s="102">
        <v>574</v>
      </c>
      <c r="Q774" s="102"/>
      <c r="R774" t="s">
        <v>3446</v>
      </c>
      <c r="S774" s="102" t="s">
        <v>29</v>
      </c>
      <c r="T774" s="102" t="s">
        <v>2282</v>
      </c>
      <c r="U774" s="102" t="s">
        <v>3334</v>
      </c>
    </row>
    <row r="775" spans="1:21" x14ac:dyDescent="0.2">
      <c r="A775" s="102">
        <v>24539</v>
      </c>
      <c r="B775" t="s">
        <v>362</v>
      </c>
      <c r="C775" t="s">
        <v>363</v>
      </c>
      <c r="D775" t="s">
        <v>1783</v>
      </c>
      <c r="E775" s="102">
        <v>262</v>
      </c>
      <c r="F775" s="102"/>
      <c r="G775" t="s">
        <v>2481</v>
      </c>
      <c r="H775" s="102" t="s">
        <v>29</v>
      </c>
      <c r="I775" s="102" t="s">
        <v>2282</v>
      </c>
      <c r="J775" s="102" t="s">
        <v>2281</v>
      </c>
      <c r="L775" s="102">
        <v>777</v>
      </c>
      <c r="M775" t="s">
        <v>4238</v>
      </c>
      <c r="N775" t="s">
        <v>3649</v>
      </c>
      <c r="O775" t="s">
        <v>4239</v>
      </c>
      <c r="P775" s="102">
        <v>10116</v>
      </c>
      <c r="Q775" s="102"/>
      <c r="R775" t="s">
        <v>2670</v>
      </c>
      <c r="S775" s="102" t="s">
        <v>29</v>
      </c>
      <c r="T775" s="102" t="s">
        <v>2282</v>
      </c>
      <c r="U775" s="102" t="s">
        <v>3334</v>
      </c>
    </row>
    <row r="776" spans="1:21" x14ac:dyDescent="0.2">
      <c r="A776" s="102">
        <v>929</v>
      </c>
      <c r="B776" t="s">
        <v>241</v>
      </c>
      <c r="C776" t="s">
        <v>138</v>
      </c>
      <c r="D776" t="s">
        <v>161</v>
      </c>
      <c r="E776" s="102">
        <v>258</v>
      </c>
      <c r="F776" s="102"/>
      <c r="G776" t="s">
        <v>2469</v>
      </c>
      <c r="H776" s="102" t="s">
        <v>29</v>
      </c>
      <c r="I776" s="102" t="s">
        <v>2282</v>
      </c>
      <c r="J776" s="102" t="s">
        <v>2281</v>
      </c>
      <c r="L776" s="102">
        <v>32356</v>
      </c>
      <c r="M776" t="s">
        <v>4240</v>
      </c>
      <c r="N776" t="s">
        <v>544</v>
      </c>
      <c r="O776" t="s">
        <v>3422</v>
      </c>
      <c r="P776" s="102">
        <v>111</v>
      </c>
      <c r="Q776" s="102"/>
      <c r="R776" t="s">
        <v>2431</v>
      </c>
      <c r="S776" s="102" t="s">
        <v>29</v>
      </c>
      <c r="T776" s="102" t="s">
        <v>2282</v>
      </c>
      <c r="U776" s="102" t="s">
        <v>3334</v>
      </c>
    </row>
    <row r="777" spans="1:21" x14ac:dyDescent="0.2">
      <c r="A777" s="102">
        <v>1107</v>
      </c>
      <c r="B777" t="s">
        <v>88</v>
      </c>
      <c r="C777" t="s">
        <v>423</v>
      </c>
      <c r="D777" t="s">
        <v>404</v>
      </c>
      <c r="E777" s="102">
        <v>291</v>
      </c>
      <c r="F777" s="102"/>
      <c r="G777" t="s">
        <v>2580</v>
      </c>
      <c r="H777" s="102" t="s">
        <v>29</v>
      </c>
      <c r="I777" s="102" t="s">
        <v>2282</v>
      </c>
      <c r="J777" s="102" t="s">
        <v>2281</v>
      </c>
      <c r="L777" s="102">
        <v>32355</v>
      </c>
      <c r="M777" t="s">
        <v>298</v>
      </c>
      <c r="N777" t="s">
        <v>138</v>
      </c>
      <c r="O777" t="s">
        <v>4241</v>
      </c>
      <c r="P777" s="102">
        <v>111</v>
      </c>
      <c r="Q777" s="102"/>
      <c r="R777" t="s">
        <v>2431</v>
      </c>
      <c r="S777" s="102" t="s">
        <v>29</v>
      </c>
      <c r="T777" s="102" t="s">
        <v>2282</v>
      </c>
      <c r="U777" s="102" t="s">
        <v>3334</v>
      </c>
    </row>
    <row r="778" spans="1:21" x14ac:dyDescent="0.2">
      <c r="A778" s="102">
        <v>19120</v>
      </c>
      <c r="B778" t="s">
        <v>30</v>
      </c>
      <c r="C778" t="s">
        <v>439</v>
      </c>
      <c r="D778" t="s">
        <v>1073</v>
      </c>
      <c r="E778" s="102">
        <v>295</v>
      </c>
      <c r="F778" s="102"/>
      <c r="G778" t="s">
        <v>2474</v>
      </c>
      <c r="H778" s="102" t="s">
        <v>29</v>
      </c>
      <c r="I778" s="102" t="s">
        <v>2282</v>
      </c>
      <c r="J778" s="102" t="s">
        <v>2281</v>
      </c>
      <c r="L778" s="102">
        <v>24292</v>
      </c>
      <c r="M778" t="s">
        <v>177</v>
      </c>
      <c r="N778" t="s">
        <v>138</v>
      </c>
      <c r="O778" t="s">
        <v>4242</v>
      </c>
      <c r="P778" s="102">
        <v>574</v>
      </c>
      <c r="Q778" s="102"/>
      <c r="R778" t="s">
        <v>3446</v>
      </c>
      <c r="S778" s="102" t="s">
        <v>29</v>
      </c>
      <c r="T778" s="102" t="s">
        <v>2282</v>
      </c>
      <c r="U778" s="102" t="s">
        <v>3334</v>
      </c>
    </row>
    <row r="779" spans="1:21" x14ac:dyDescent="0.2">
      <c r="A779" s="102">
        <v>1123</v>
      </c>
      <c r="B779" t="s">
        <v>365</v>
      </c>
      <c r="C779" t="s">
        <v>428</v>
      </c>
      <c r="D779" t="s">
        <v>429</v>
      </c>
      <c r="E779" s="102">
        <v>243</v>
      </c>
      <c r="F779" s="102"/>
      <c r="G779" t="s">
        <v>2607</v>
      </c>
      <c r="H779" s="102" t="s">
        <v>29</v>
      </c>
      <c r="I779" s="102" t="s">
        <v>2282</v>
      </c>
      <c r="J779" s="102" t="s">
        <v>2281</v>
      </c>
      <c r="L779" s="102">
        <v>26862</v>
      </c>
      <c r="M779" t="s">
        <v>659</v>
      </c>
      <c r="N779" t="s">
        <v>4243</v>
      </c>
      <c r="O779" t="s">
        <v>4244</v>
      </c>
      <c r="P779" s="102">
        <v>574</v>
      </c>
      <c r="Q779" s="102"/>
      <c r="R779" t="s">
        <v>3446</v>
      </c>
      <c r="S779" s="102" t="s">
        <v>29</v>
      </c>
      <c r="T779" s="102" t="s">
        <v>2282</v>
      </c>
      <c r="U779" s="102" t="s">
        <v>3334</v>
      </c>
    </row>
    <row r="780" spans="1:21" x14ac:dyDescent="0.2">
      <c r="A780" s="102">
        <v>1109</v>
      </c>
      <c r="B780" t="s">
        <v>32</v>
      </c>
      <c r="C780" t="s">
        <v>408</v>
      </c>
      <c r="D780" t="s">
        <v>65</v>
      </c>
      <c r="E780" s="102">
        <v>736</v>
      </c>
      <c r="F780" s="102"/>
      <c r="G780" t="s">
        <v>2300</v>
      </c>
      <c r="H780" s="102" t="s">
        <v>29</v>
      </c>
      <c r="I780" s="102" t="s">
        <v>2282</v>
      </c>
      <c r="J780" s="102" t="s">
        <v>2281</v>
      </c>
      <c r="L780" s="102">
        <v>24144</v>
      </c>
      <c r="M780" t="s">
        <v>4245</v>
      </c>
      <c r="N780" t="s">
        <v>831</v>
      </c>
      <c r="O780" t="s">
        <v>68</v>
      </c>
      <c r="P780" s="102">
        <v>10242</v>
      </c>
      <c r="Q780" s="102"/>
      <c r="R780" t="s">
        <v>2490</v>
      </c>
      <c r="S780" s="102" t="s">
        <v>29</v>
      </c>
      <c r="T780" s="102" t="s">
        <v>2282</v>
      </c>
      <c r="U780" s="102" t="s">
        <v>3334</v>
      </c>
    </row>
    <row r="781" spans="1:21" x14ac:dyDescent="0.2">
      <c r="A781" s="102">
        <v>1011</v>
      </c>
      <c r="B781" t="s">
        <v>219</v>
      </c>
      <c r="C781" t="s">
        <v>408</v>
      </c>
      <c r="D781" t="s">
        <v>65</v>
      </c>
      <c r="E781" s="102">
        <v>736</v>
      </c>
      <c r="F781" s="102"/>
      <c r="G781" t="s">
        <v>2300</v>
      </c>
      <c r="H781" s="102" t="s">
        <v>29</v>
      </c>
      <c r="I781" s="102" t="s">
        <v>2282</v>
      </c>
      <c r="J781" s="102" t="s">
        <v>2281</v>
      </c>
      <c r="L781" s="102">
        <v>23795</v>
      </c>
      <c r="M781" t="s">
        <v>89</v>
      </c>
      <c r="N781" t="s">
        <v>427</v>
      </c>
      <c r="O781" t="s">
        <v>4246</v>
      </c>
      <c r="P781" s="102">
        <v>111</v>
      </c>
      <c r="Q781" s="102"/>
      <c r="R781" t="s">
        <v>2431</v>
      </c>
      <c r="S781" s="102" t="s">
        <v>29</v>
      </c>
      <c r="T781" s="102" t="s">
        <v>2282</v>
      </c>
      <c r="U781" s="102" t="s">
        <v>3334</v>
      </c>
    </row>
    <row r="782" spans="1:21" x14ac:dyDescent="0.2">
      <c r="A782" s="102">
        <v>665</v>
      </c>
      <c r="B782" t="s">
        <v>198</v>
      </c>
      <c r="C782" t="s">
        <v>595</v>
      </c>
      <c r="D782" t="s">
        <v>994</v>
      </c>
      <c r="E782" s="102">
        <v>543</v>
      </c>
      <c r="F782" s="102"/>
      <c r="G782" t="s">
        <v>2337</v>
      </c>
      <c r="H782" s="102" t="s">
        <v>29</v>
      </c>
      <c r="I782" s="102" t="s">
        <v>2282</v>
      </c>
      <c r="J782" s="102" t="s">
        <v>2281</v>
      </c>
      <c r="L782" s="102">
        <v>8536</v>
      </c>
      <c r="M782" t="s">
        <v>497</v>
      </c>
      <c r="N782" t="s">
        <v>4247</v>
      </c>
      <c r="O782" t="s">
        <v>66</v>
      </c>
      <c r="P782" s="102">
        <v>57</v>
      </c>
      <c r="Q782" s="102"/>
      <c r="R782" t="s">
        <v>3466</v>
      </c>
      <c r="S782" s="102" t="s">
        <v>29</v>
      </c>
      <c r="T782" s="102" t="s">
        <v>2282</v>
      </c>
      <c r="U782" s="102" t="s">
        <v>3334</v>
      </c>
    </row>
    <row r="783" spans="1:21" x14ac:dyDescent="0.2">
      <c r="A783" s="102">
        <v>22599</v>
      </c>
      <c r="B783" t="s">
        <v>123</v>
      </c>
      <c r="C783" t="s">
        <v>310</v>
      </c>
      <c r="D783" t="s">
        <v>43</v>
      </c>
      <c r="E783" s="102">
        <v>264</v>
      </c>
      <c r="F783" s="102"/>
      <c r="G783" t="s">
        <v>2574</v>
      </c>
      <c r="H783" s="102" t="s">
        <v>29</v>
      </c>
      <c r="I783" s="102" t="s">
        <v>2282</v>
      </c>
      <c r="J783" s="102" t="s">
        <v>2281</v>
      </c>
      <c r="L783" s="102">
        <v>5283</v>
      </c>
      <c r="M783" t="s">
        <v>340</v>
      </c>
      <c r="N783" t="s">
        <v>290</v>
      </c>
      <c r="O783" t="s">
        <v>386</v>
      </c>
      <c r="P783" s="102">
        <v>438</v>
      </c>
      <c r="Q783" s="102"/>
      <c r="R783" t="s">
        <v>2147</v>
      </c>
      <c r="S783" s="102" t="s">
        <v>29</v>
      </c>
      <c r="T783" s="102" t="s">
        <v>2282</v>
      </c>
      <c r="U783" s="102" t="s">
        <v>3334</v>
      </c>
    </row>
    <row r="784" spans="1:21" x14ac:dyDescent="0.2">
      <c r="A784" s="102">
        <v>5921</v>
      </c>
      <c r="B784" t="s">
        <v>405</v>
      </c>
      <c r="C784" t="s">
        <v>35</v>
      </c>
      <c r="D784" t="s">
        <v>4248</v>
      </c>
      <c r="E784" s="102">
        <v>632</v>
      </c>
      <c r="F784" s="102"/>
      <c r="G784" t="s">
        <v>2362</v>
      </c>
      <c r="H784" s="102" t="s">
        <v>29</v>
      </c>
      <c r="I784" s="102" t="s">
        <v>2282</v>
      </c>
      <c r="J784" s="102" t="s">
        <v>2281</v>
      </c>
      <c r="L784" s="102">
        <v>8179</v>
      </c>
      <c r="M784" t="s">
        <v>206</v>
      </c>
      <c r="N784" t="s">
        <v>4249</v>
      </c>
      <c r="O784" t="s">
        <v>195</v>
      </c>
      <c r="P784" s="102">
        <v>10201</v>
      </c>
      <c r="Q784" s="102"/>
      <c r="R784" t="s">
        <v>4250</v>
      </c>
      <c r="S784" s="102" t="s">
        <v>29</v>
      </c>
      <c r="T784" s="102" t="s">
        <v>2282</v>
      </c>
      <c r="U784" s="102" t="s">
        <v>3334</v>
      </c>
    </row>
    <row r="785" spans="1:21" x14ac:dyDescent="0.2">
      <c r="A785" s="102">
        <v>1077</v>
      </c>
      <c r="B785" t="s">
        <v>4251</v>
      </c>
      <c r="C785" t="s">
        <v>1053</v>
      </c>
      <c r="D785" t="s">
        <v>35</v>
      </c>
      <c r="E785" s="102">
        <v>543</v>
      </c>
      <c r="F785" s="102"/>
      <c r="G785" t="s">
        <v>2337</v>
      </c>
      <c r="H785" s="102" t="s">
        <v>29</v>
      </c>
      <c r="I785" s="102" t="s">
        <v>2282</v>
      </c>
      <c r="J785" s="102" t="s">
        <v>2281</v>
      </c>
      <c r="L785" s="102">
        <v>15673</v>
      </c>
      <c r="M785" t="s">
        <v>225</v>
      </c>
      <c r="N785" t="s">
        <v>4252</v>
      </c>
      <c r="O785" t="s">
        <v>398</v>
      </c>
      <c r="P785" s="102">
        <v>671</v>
      </c>
      <c r="Q785" s="102"/>
      <c r="R785" t="s">
        <v>3648</v>
      </c>
      <c r="S785" s="102" t="s">
        <v>29</v>
      </c>
      <c r="T785" s="102" t="s">
        <v>2282</v>
      </c>
      <c r="U785" s="102" t="s">
        <v>3334</v>
      </c>
    </row>
    <row r="786" spans="1:21" x14ac:dyDescent="0.2">
      <c r="A786" s="102">
        <v>1173</v>
      </c>
      <c r="B786" t="s">
        <v>341</v>
      </c>
      <c r="C786" t="s">
        <v>206</v>
      </c>
      <c r="D786" t="s">
        <v>54</v>
      </c>
      <c r="E786" s="102">
        <v>507</v>
      </c>
      <c r="F786" s="102"/>
      <c r="G786" t="s">
        <v>791</v>
      </c>
      <c r="H786" s="102" t="s">
        <v>29</v>
      </c>
      <c r="I786" s="102" t="s">
        <v>2282</v>
      </c>
      <c r="J786" s="102" t="s">
        <v>2281</v>
      </c>
      <c r="L786" s="102">
        <v>11016</v>
      </c>
      <c r="M786" t="s">
        <v>4253</v>
      </c>
      <c r="N786" t="s">
        <v>4254</v>
      </c>
      <c r="O786" t="s">
        <v>4022</v>
      </c>
      <c r="P786" s="102">
        <v>10201</v>
      </c>
      <c r="Q786" s="102"/>
      <c r="R786" t="s">
        <v>4250</v>
      </c>
      <c r="S786" s="102" t="s">
        <v>29</v>
      </c>
      <c r="T786" s="102" t="s">
        <v>2282</v>
      </c>
      <c r="U786" s="102" t="s">
        <v>3334</v>
      </c>
    </row>
    <row r="787" spans="1:21" x14ac:dyDescent="0.2">
      <c r="A787" s="102">
        <v>5539</v>
      </c>
      <c r="B787" t="s">
        <v>926</v>
      </c>
      <c r="C787" t="s">
        <v>3404</v>
      </c>
      <c r="D787" t="s">
        <v>1225</v>
      </c>
      <c r="E787" s="102">
        <v>543</v>
      </c>
      <c r="F787" s="102"/>
      <c r="G787" t="s">
        <v>2337</v>
      </c>
      <c r="H787" s="102" t="s">
        <v>29</v>
      </c>
      <c r="I787" s="102" t="s">
        <v>2282</v>
      </c>
      <c r="J787" s="102" t="s">
        <v>2281</v>
      </c>
      <c r="L787" s="102">
        <v>29431</v>
      </c>
      <c r="M787" t="s">
        <v>199</v>
      </c>
      <c r="N787" t="s">
        <v>195</v>
      </c>
      <c r="O787" t="s">
        <v>4255</v>
      </c>
      <c r="P787" s="102">
        <v>671</v>
      </c>
      <c r="Q787" s="102"/>
      <c r="R787" t="s">
        <v>3648</v>
      </c>
      <c r="S787" s="102" t="s">
        <v>29</v>
      </c>
      <c r="T787" s="102" t="s">
        <v>2282</v>
      </c>
      <c r="U787" s="102" t="s">
        <v>3334</v>
      </c>
    </row>
    <row r="788" spans="1:21" x14ac:dyDescent="0.2">
      <c r="A788" s="102">
        <v>781</v>
      </c>
      <c r="B788" t="s">
        <v>256</v>
      </c>
      <c r="C788" t="s">
        <v>729</v>
      </c>
      <c r="D788" t="s">
        <v>36</v>
      </c>
      <c r="E788" s="102">
        <v>264</v>
      </c>
      <c r="F788" s="102"/>
      <c r="G788" t="s">
        <v>2574</v>
      </c>
      <c r="H788" s="102" t="s">
        <v>29</v>
      </c>
      <c r="I788" s="102" t="s">
        <v>2282</v>
      </c>
      <c r="J788" s="102" t="s">
        <v>2281</v>
      </c>
      <c r="L788" s="102">
        <v>27303</v>
      </c>
      <c r="M788" t="s">
        <v>150</v>
      </c>
      <c r="N788" t="s">
        <v>4256</v>
      </c>
      <c r="O788" t="s">
        <v>124</v>
      </c>
      <c r="P788" s="102">
        <v>629</v>
      </c>
      <c r="Q788" s="102"/>
      <c r="R788" t="s">
        <v>3485</v>
      </c>
      <c r="S788" s="102" t="s">
        <v>29</v>
      </c>
      <c r="T788" s="102" t="s">
        <v>2282</v>
      </c>
      <c r="U788" s="102" t="s">
        <v>3334</v>
      </c>
    </row>
    <row r="789" spans="1:21" x14ac:dyDescent="0.2">
      <c r="A789" s="102">
        <v>11029</v>
      </c>
      <c r="B789" t="s">
        <v>123</v>
      </c>
      <c r="C789" t="s">
        <v>895</v>
      </c>
      <c r="D789" t="s">
        <v>1304</v>
      </c>
      <c r="E789" s="102">
        <v>543</v>
      </c>
      <c r="F789" s="102"/>
      <c r="G789" t="s">
        <v>2337</v>
      </c>
      <c r="H789" s="102" t="s">
        <v>29</v>
      </c>
      <c r="I789" s="102" t="s">
        <v>2282</v>
      </c>
      <c r="J789" s="102" t="s">
        <v>2281</v>
      </c>
      <c r="L789" s="102">
        <v>22485</v>
      </c>
      <c r="M789" t="s">
        <v>89</v>
      </c>
      <c r="N789" t="s">
        <v>161</v>
      </c>
      <c r="O789" t="s">
        <v>138</v>
      </c>
      <c r="P789" s="102">
        <v>10157</v>
      </c>
      <c r="Q789" s="102"/>
      <c r="R789" t="s">
        <v>3474</v>
      </c>
      <c r="S789" s="102" t="s">
        <v>29</v>
      </c>
      <c r="T789" s="102" t="s">
        <v>2282</v>
      </c>
      <c r="U789" s="102" t="s">
        <v>3334</v>
      </c>
    </row>
    <row r="790" spans="1:21" x14ac:dyDescent="0.2">
      <c r="A790" s="102">
        <v>5496</v>
      </c>
      <c r="B790" t="s">
        <v>1171</v>
      </c>
      <c r="C790" t="s">
        <v>1224</v>
      </c>
      <c r="D790" t="s">
        <v>874</v>
      </c>
      <c r="E790" s="102">
        <v>632</v>
      </c>
      <c r="F790" s="102"/>
      <c r="G790" t="s">
        <v>2362</v>
      </c>
      <c r="H790" s="102" t="s">
        <v>29</v>
      </c>
      <c r="I790" s="102" t="s">
        <v>2282</v>
      </c>
      <c r="J790" s="102" t="s">
        <v>2281</v>
      </c>
      <c r="L790" s="102">
        <v>18586</v>
      </c>
      <c r="M790" t="s">
        <v>80</v>
      </c>
      <c r="N790" t="s">
        <v>36</v>
      </c>
      <c r="O790" t="s">
        <v>3482</v>
      </c>
      <c r="P790" s="102">
        <v>10201</v>
      </c>
      <c r="Q790" s="102"/>
      <c r="R790" t="s">
        <v>4250</v>
      </c>
      <c r="S790" s="102" t="s">
        <v>29</v>
      </c>
      <c r="T790" s="102" t="s">
        <v>2282</v>
      </c>
      <c r="U790" s="102" t="s">
        <v>3334</v>
      </c>
    </row>
    <row r="791" spans="1:21" x14ac:dyDescent="0.2">
      <c r="A791" s="102">
        <v>1009</v>
      </c>
      <c r="B791" t="s">
        <v>483</v>
      </c>
      <c r="C791" t="s">
        <v>1045</v>
      </c>
      <c r="D791" t="s">
        <v>35</v>
      </c>
      <c r="E791" s="102">
        <v>142</v>
      </c>
      <c r="F791" s="102"/>
      <c r="G791" t="s">
        <v>2297</v>
      </c>
      <c r="H791" s="102" t="s">
        <v>29</v>
      </c>
      <c r="I791" s="102" t="s">
        <v>2282</v>
      </c>
      <c r="J791" s="102" t="s">
        <v>2281</v>
      </c>
      <c r="L791" s="102">
        <v>17073</v>
      </c>
      <c r="M791" t="s">
        <v>4257</v>
      </c>
      <c r="N791" t="s">
        <v>4258</v>
      </c>
      <c r="O791" t="s">
        <v>4258</v>
      </c>
      <c r="P791" s="102">
        <v>10046</v>
      </c>
      <c r="Q791" s="102"/>
      <c r="R791" t="s">
        <v>2488</v>
      </c>
      <c r="S791" s="102" t="s">
        <v>29</v>
      </c>
      <c r="T791" s="102" t="s">
        <v>2282</v>
      </c>
      <c r="U791" s="102" t="s">
        <v>3334</v>
      </c>
    </row>
    <row r="792" spans="1:21" x14ac:dyDescent="0.2">
      <c r="A792" s="102">
        <v>963</v>
      </c>
      <c r="B792" t="s">
        <v>1039</v>
      </c>
      <c r="C792" t="s">
        <v>955</v>
      </c>
      <c r="D792" t="s">
        <v>452</v>
      </c>
      <c r="E792" s="102">
        <v>10005</v>
      </c>
      <c r="F792" s="102"/>
      <c r="G792" t="s">
        <v>2420</v>
      </c>
      <c r="H792" s="102" t="s">
        <v>29</v>
      </c>
      <c r="I792" s="102" t="s">
        <v>2282</v>
      </c>
      <c r="J792" s="102" t="s">
        <v>2281</v>
      </c>
      <c r="L792" s="102">
        <v>15733</v>
      </c>
      <c r="M792" t="s">
        <v>206</v>
      </c>
      <c r="N792" t="s">
        <v>4259</v>
      </c>
      <c r="P792" s="102">
        <v>561</v>
      </c>
      <c r="Q792" s="102"/>
      <c r="R792" t="s">
        <v>2315</v>
      </c>
      <c r="S792" s="102" t="s">
        <v>29</v>
      </c>
      <c r="T792" s="102" t="s">
        <v>2282</v>
      </c>
      <c r="U792" s="102" t="s">
        <v>3334</v>
      </c>
    </row>
    <row r="793" spans="1:21" x14ac:dyDescent="0.2">
      <c r="A793" s="102">
        <v>10266</v>
      </c>
      <c r="B793" t="s">
        <v>241</v>
      </c>
      <c r="C793" t="s">
        <v>404</v>
      </c>
      <c r="D793" t="s">
        <v>404</v>
      </c>
      <c r="E793" s="102">
        <v>138</v>
      </c>
      <c r="F793" s="102"/>
      <c r="G793" t="s">
        <v>2364</v>
      </c>
      <c r="H793" s="102" t="s">
        <v>29</v>
      </c>
      <c r="I793" s="102" t="s">
        <v>2282</v>
      </c>
      <c r="J793" s="102" t="s">
        <v>2281</v>
      </c>
      <c r="L793" s="102">
        <v>22573</v>
      </c>
      <c r="M793" t="s">
        <v>2787</v>
      </c>
      <c r="N793" t="s">
        <v>4260</v>
      </c>
      <c r="P793" s="102">
        <v>674</v>
      </c>
      <c r="Q793" s="102"/>
      <c r="R793" t="s">
        <v>1521</v>
      </c>
      <c r="S793" s="102" t="s">
        <v>29</v>
      </c>
      <c r="T793" s="102" t="s">
        <v>2282</v>
      </c>
      <c r="U793" s="102" t="s">
        <v>3334</v>
      </c>
    </row>
    <row r="794" spans="1:21" x14ac:dyDescent="0.2">
      <c r="A794" s="102">
        <v>1015</v>
      </c>
      <c r="B794" t="s">
        <v>2057</v>
      </c>
      <c r="C794" t="s">
        <v>2058</v>
      </c>
      <c r="E794" s="102">
        <v>349</v>
      </c>
      <c r="F794" s="102"/>
      <c r="G794" t="s">
        <v>2546</v>
      </c>
      <c r="H794" s="102" t="s">
        <v>29</v>
      </c>
      <c r="I794" s="102" t="s">
        <v>2282</v>
      </c>
      <c r="J794" s="102" t="s">
        <v>2281</v>
      </c>
      <c r="L794" s="102">
        <v>18656</v>
      </c>
      <c r="M794" t="s">
        <v>38</v>
      </c>
      <c r="N794" t="s">
        <v>57</v>
      </c>
      <c r="O794" t="s">
        <v>732</v>
      </c>
      <c r="P794" s="102">
        <v>438</v>
      </c>
      <c r="Q794" s="102"/>
      <c r="R794" t="s">
        <v>2147</v>
      </c>
      <c r="S794" s="102" t="s">
        <v>29</v>
      </c>
      <c r="T794" s="102" t="s">
        <v>2282</v>
      </c>
      <c r="U794" s="102" t="s">
        <v>3334</v>
      </c>
    </row>
    <row r="795" spans="1:21" x14ac:dyDescent="0.2">
      <c r="A795" s="102">
        <v>753</v>
      </c>
      <c r="B795" t="s">
        <v>1674</v>
      </c>
      <c r="C795" t="s">
        <v>215</v>
      </c>
      <c r="D795" t="s">
        <v>813</v>
      </c>
      <c r="E795" s="102">
        <v>10152</v>
      </c>
      <c r="F795" s="102"/>
      <c r="G795" t="s">
        <v>2394</v>
      </c>
      <c r="H795" s="102" t="s">
        <v>29</v>
      </c>
      <c r="I795" s="102" t="s">
        <v>2282</v>
      </c>
      <c r="J795" s="102" t="s">
        <v>2281</v>
      </c>
      <c r="L795" s="102">
        <v>30970</v>
      </c>
      <c r="M795" t="s">
        <v>4261</v>
      </c>
      <c r="N795" t="s">
        <v>4262</v>
      </c>
      <c r="P795" s="102">
        <v>674</v>
      </c>
      <c r="Q795" s="102"/>
      <c r="R795" t="s">
        <v>1521</v>
      </c>
      <c r="S795" s="102" t="s">
        <v>29</v>
      </c>
      <c r="T795" s="102" t="s">
        <v>2282</v>
      </c>
      <c r="U795" s="102" t="s">
        <v>3334</v>
      </c>
    </row>
    <row r="796" spans="1:21" x14ac:dyDescent="0.2">
      <c r="A796" s="102">
        <v>5569</v>
      </c>
      <c r="B796" t="s">
        <v>1226</v>
      </c>
      <c r="C796" t="s">
        <v>215</v>
      </c>
      <c r="D796" t="s">
        <v>347</v>
      </c>
      <c r="E796" s="102">
        <v>141</v>
      </c>
      <c r="F796" s="102"/>
      <c r="G796" t="s">
        <v>2323</v>
      </c>
      <c r="H796" s="102" t="s">
        <v>29</v>
      </c>
      <c r="I796" s="102" t="s">
        <v>2282</v>
      </c>
      <c r="J796" s="102" t="s">
        <v>2281</v>
      </c>
      <c r="L796" s="102">
        <v>5297</v>
      </c>
      <c r="M796" t="s">
        <v>707</v>
      </c>
      <c r="N796" t="s">
        <v>1117</v>
      </c>
      <c r="O796" t="s">
        <v>65</v>
      </c>
      <c r="P796" s="102">
        <v>57</v>
      </c>
      <c r="Q796" s="102"/>
      <c r="R796" t="s">
        <v>3466</v>
      </c>
      <c r="S796" s="102" t="s">
        <v>29</v>
      </c>
      <c r="T796" s="102" t="s">
        <v>2282</v>
      </c>
      <c r="U796" s="102" t="s">
        <v>3334</v>
      </c>
    </row>
    <row r="797" spans="1:21" x14ac:dyDescent="0.2">
      <c r="A797" s="102">
        <v>16997</v>
      </c>
      <c r="B797" t="s">
        <v>1691</v>
      </c>
      <c r="C797" t="s">
        <v>138</v>
      </c>
      <c r="D797" t="s">
        <v>612</v>
      </c>
      <c r="E797" s="102">
        <v>653</v>
      </c>
      <c r="F797" s="102"/>
      <c r="G797" t="s">
        <v>2302</v>
      </c>
      <c r="H797" s="102" t="s">
        <v>29</v>
      </c>
      <c r="I797" s="102" t="s">
        <v>2282</v>
      </c>
      <c r="J797" s="102" t="s">
        <v>2281</v>
      </c>
      <c r="L797" s="102">
        <v>22486</v>
      </c>
      <c r="M797" t="s">
        <v>313</v>
      </c>
      <c r="N797" t="s">
        <v>4263</v>
      </c>
      <c r="O797" t="s">
        <v>4264</v>
      </c>
      <c r="P797" s="102">
        <v>10157</v>
      </c>
      <c r="Q797" s="102"/>
      <c r="R797" t="s">
        <v>3474</v>
      </c>
      <c r="S797" s="102" t="s">
        <v>29</v>
      </c>
      <c r="T797" s="102" t="s">
        <v>2282</v>
      </c>
      <c r="U797" s="102" t="s">
        <v>3334</v>
      </c>
    </row>
    <row r="798" spans="1:21" x14ac:dyDescent="0.2">
      <c r="A798" s="102">
        <v>26538</v>
      </c>
      <c r="B798" t="s">
        <v>483</v>
      </c>
      <c r="C798" t="s">
        <v>138</v>
      </c>
      <c r="D798" t="s">
        <v>35</v>
      </c>
      <c r="E798" s="102">
        <v>653</v>
      </c>
      <c r="F798" s="102"/>
      <c r="G798" t="s">
        <v>2302</v>
      </c>
      <c r="H798" s="102" t="s">
        <v>29</v>
      </c>
      <c r="I798" s="102" t="s">
        <v>2282</v>
      </c>
      <c r="J798" s="102" t="s">
        <v>2281</v>
      </c>
      <c r="L798" s="102">
        <v>17078</v>
      </c>
      <c r="M798" t="s">
        <v>136</v>
      </c>
      <c r="N798" t="s">
        <v>4265</v>
      </c>
      <c r="O798" t="s">
        <v>174</v>
      </c>
      <c r="P798" s="102">
        <v>10046</v>
      </c>
      <c r="Q798" s="102"/>
      <c r="R798" t="s">
        <v>2488</v>
      </c>
      <c r="S798" s="102" t="s">
        <v>29</v>
      </c>
      <c r="T798" s="102" t="s">
        <v>2282</v>
      </c>
      <c r="U798" s="102" t="s">
        <v>3334</v>
      </c>
    </row>
    <row r="799" spans="1:21" x14ac:dyDescent="0.2">
      <c r="A799" s="102">
        <v>10577</v>
      </c>
      <c r="B799" t="s">
        <v>198</v>
      </c>
      <c r="C799" t="s">
        <v>65</v>
      </c>
      <c r="D799" t="s">
        <v>1195</v>
      </c>
      <c r="E799" s="102">
        <v>142</v>
      </c>
      <c r="F799" s="102"/>
      <c r="G799" t="s">
        <v>2297</v>
      </c>
      <c r="H799" s="102" t="s">
        <v>29</v>
      </c>
      <c r="I799" s="102" t="s">
        <v>2282</v>
      </c>
      <c r="J799" s="102" t="s">
        <v>2281</v>
      </c>
      <c r="L799" s="102">
        <v>5288</v>
      </c>
      <c r="M799" t="s">
        <v>124</v>
      </c>
      <c r="N799" t="s">
        <v>4266</v>
      </c>
      <c r="O799" t="s">
        <v>4267</v>
      </c>
      <c r="P799" s="102">
        <v>629</v>
      </c>
      <c r="Q799" s="102"/>
      <c r="R799" t="s">
        <v>3485</v>
      </c>
      <c r="S799" s="102" t="s">
        <v>29</v>
      </c>
      <c r="T799" s="102" t="s">
        <v>2282</v>
      </c>
      <c r="U799" s="102" t="s">
        <v>3334</v>
      </c>
    </row>
    <row r="800" spans="1:21" x14ac:dyDescent="0.2">
      <c r="A800" s="102">
        <v>29719</v>
      </c>
      <c r="B800" t="s">
        <v>483</v>
      </c>
      <c r="C800" t="s">
        <v>3880</v>
      </c>
      <c r="D800" t="s">
        <v>2193</v>
      </c>
      <c r="E800" s="102">
        <v>10084</v>
      </c>
      <c r="F800" s="102"/>
      <c r="G800" t="s">
        <v>2618</v>
      </c>
      <c r="H800" s="102" t="s">
        <v>29</v>
      </c>
      <c r="I800" s="102" t="s">
        <v>2282</v>
      </c>
      <c r="J800" s="102" t="s">
        <v>2281</v>
      </c>
      <c r="L800" s="102">
        <v>23177</v>
      </c>
      <c r="M800" t="s">
        <v>58</v>
      </c>
      <c r="N800" t="s">
        <v>49</v>
      </c>
      <c r="O800" t="s">
        <v>3484</v>
      </c>
      <c r="P800" s="102">
        <v>10201</v>
      </c>
      <c r="Q800" s="102"/>
      <c r="R800" t="s">
        <v>4250</v>
      </c>
      <c r="S800" s="102" t="s">
        <v>29</v>
      </c>
      <c r="T800" s="102" t="s">
        <v>2282</v>
      </c>
      <c r="U800" s="102" t="s">
        <v>3334</v>
      </c>
    </row>
    <row r="801" spans="1:21" x14ac:dyDescent="0.2">
      <c r="A801" s="102">
        <v>736</v>
      </c>
      <c r="B801" t="s">
        <v>339</v>
      </c>
      <c r="C801" t="s">
        <v>606</v>
      </c>
      <c r="D801" t="s">
        <v>785</v>
      </c>
      <c r="E801" s="102">
        <v>51</v>
      </c>
      <c r="F801" s="102"/>
      <c r="G801" t="s">
        <v>2637</v>
      </c>
      <c r="H801" s="102" t="s">
        <v>29</v>
      </c>
      <c r="I801" s="102" t="s">
        <v>2282</v>
      </c>
      <c r="J801" s="102" t="s">
        <v>2281</v>
      </c>
      <c r="L801" s="102">
        <v>29121</v>
      </c>
      <c r="M801" t="s">
        <v>4268</v>
      </c>
      <c r="N801" t="s">
        <v>4269</v>
      </c>
      <c r="P801" s="102">
        <v>10134</v>
      </c>
      <c r="Q801" s="102"/>
      <c r="R801" t="s">
        <v>3483</v>
      </c>
      <c r="S801" s="102" t="s">
        <v>29</v>
      </c>
      <c r="T801" s="102" t="s">
        <v>2282</v>
      </c>
      <c r="U801" s="102" t="s">
        <v>3334</v>
      </c>
    </row>
    <row r="802" spans="1:21" x14ac:dyDescent="0.2">
      <c r="A802" s="102">
        <v>1119</v>
      </c>
      <c r="B802" t="s">
        <v>145</v>
      </c>
      <c r="C802" t="s">
        <v>715</v>
      </c>
      <c r="D802" t="s">
        <v>1062</v>
      </c>
      <c r="E802" s="102">
        <v>668</v>
      </c>
      <c r="F802" s="102"/>
      <c r="G802" t="s">
        <v>2625</v>
      </c>
      <c r="H802" s="102" t="s">
        <v>29</v>
      </c>
      <c r="I802" s="102" t="s">
        <v>2282</v>
      </c>
      <c r="J802" s="102" t="s">
        <v>2281</v>
      </c>
      <c r="L802" s="102">
        <v>17003</v>
      </c>
      <c r="M802" t="s">
        <v>225</v>
      </c>
      <c r="N802" t="s">
        <v>4270</v>
      </c>
      <c r="O802" t="s">
        <v>520</v>
      </c>
      <c r="P802" s="102">
        <v>10046</v>
      </c>
      <c r="Q802" s="102"/>
      <c r="R802" t="s">
        <v>2488</v>
      </c>
      <c r="S802" s="102" t="s">
        <v>29</v>
      </c>
      <c r="T802" s="102" t="s">
        <v>2282</v>
      </c>
      <c r="U802" s="102" t="s">
        <v>3334</v>
      </c>
    </row>
    <row r="803" spans="1:21" x14ac:dyDescent="0.2">
      <c r="A803" s="102">
        <v>4591</v>
      </c>
      <c r="B803" t="s">
        <v>199</v>
      </c>
      <c r="C803" t="s">
        <v>335</v>
      </c>
      <c r="D803" t="s">
        <v>35</v>
      </c>
      <c r="E803" s="102">
        <v>276</v>
      </c>
      <c r="F803" s="102"/>
      <c r="G803" t="s">
        <v>2581</v>
      </c>
      <c r="H803" s="102" t="s">
        <v>29</v>
      </c>
      <c r="I803" s="102" t="s">
        <v>2282</v>
      </c>
      <c r="J803" s="102" t="s">
        <v>2281</v>
      </c>
      <c r="L803" s="102">
        <v>18582</v>
      </c>
      <c r="M803" t="s">
        <v>317</v>
      </c>
      <c r="N803" t="s">
        <v>4271</v>
      </c>
      <c r="O803" t="s">
        <v>4272</v>
      </c>
      <c r="P803" s="102">
        <v>561</v>
      </c>
      <c r="Q803" s="102"/>
      <c r="R803" t="s">
        <v>2315</v>
      </c>
      <c r="S803" s="102" t="s">
        <v>29</v>
      </c>
      <c r="T803" s="102" t="s">
        <v>2282</v>
      </c>
      <c r="U803" s="102" t="s">
        <v>3334</v>
      </c>
    </row>
    <row r="804" spans="1:21" x14ac:dyDescent="0.2">
      <c r="A804" s="102">
        <v>28862</v>
      </c>
      <c r="B804" t="s">
        <v>664</v>
      </c>
      <c r="C804" t="s">
        <v>3734</v>
      </c>
      <c r="D804" t="s">
        <v>4273</v>
      </c>
      <c r="E804" s="102">
        <v>668</v>
      </c>
      <c r="F804" s="102"/>
      <c r="G804" t="s">
        <v>2625</v>
      </c>
      <c r="H804" s="102" t="s">
        <v>29</v>
      </c>
      <c r="I804" s="102" t="s">
        <v>2282</v>
      </c>
      <c r="J804" s="102" t="s">
        <v>2281</v>
      </c>
      <c r="L804" s="102">
        <v>31687</v>
      </c>
      <c r="M804" t="s">
        <v>799</v>
      </c>
      <c r="N804" t="s">
        <v>1276</v>
      </c>
      <c r="O804" t="s">
        <v>3490</v>
      </c>
      <c r="P804" s="102">
        <v>10046</v>
      </c>
      <c r="Q804" s="102"/>
      <c r="R804" t="s">
        <v>2488</v>
      </c>
      <c r="S804" s="102" t="s">
        <v>29</v>
      </c>
      <c r="T804" s="102" t="s">
        <v>2282</v>
      </c>
      <c r="U804" s="102" t="s">
        <v>3334</v>
      </c>
    </row>
    <row r="805" spans="1:21" x14ac:dyDescent="0.2">
      <c r="A805" s="102">
        <v>686</v>
      </c>
      <c r="B805" t="s">
        <v>1002</v>
      </c>
      <c r="C805" t="s">
        <v>336</v>
      </c>
      <c r="D805" t="s">
        <v>1003</v>
      </c>
      <c r="E805" s="102">
        <v>668</v>
      </c>
      <c r="F805" s="102"/>
      <c r="G805" t="s">
        <v>2625</v>
      </c>
      <c r="H805" s="102" t="s">
        <v>29</v>
      </c>
      <c r="I805" s="102" t="s">
        <v>2282</v>
      </c>
      <c r="J805" s="102" t="s">
        <v>2281</v>
      </c>
      <c r="L805" s="102">
        <v>7281</v>
      </c>
      <c r="M805" t="s">
        <v>32</v>
      </c>
      <c r="N805" t="s">
        <v>3499</v>
      </c>
      <c r="O805" t="s">
        <v>363</v>
      </c>
      <c r="P805" s="102">
        <v>10201</v>
      </c>
      <c r="Q805" s="102"/>
      <c r="R805" t="s">
        <v>4250</v>
      </c>
      <c r="S805" s="102" t="s">
        <v>29</v>
      </c>
      <c r="T805" s="102" t="s">
        <v>2282</v>
      </c>
      <c r="U805" s="102" t="s">
        <v>3334</v>
      </c>
    </row>
    <row r="806" spans="1:21" x14ac:dyDescent="0.2">
      <c r="A806" s="102">
        <v>18550</v>
      </c>
      <c r="B806" t="s">
        <v>166</v>
      </c>
      <c r="C806" t="s">
        <v>566</v>
      </c>
      <c r="D806" t="s">
        <v>2088</v>
      </c>
      <c r="E806" s="102">
        <v>109</v>
      </c>
      <c r="F806" s="102"/>
      <c r="G806" t="s">
        <v>2620</v>
      </c>
      <c r="H806" s="102" t="s">
        <v>29</v>
      </c>
      <c r="I806" s="102" t="s">
        <v>2282</v>
      </c>
      <c r="J806" s="102" t="s">
        <v>2281</v>
      </c>
      <c r="L806" s="102">
        <v>25297</v>
      </c>
      <c r="M806" t="s">
        <v>4274</v>
      </c>
      <c r="N806" t="s">
        <v>4275</v>
      </c>
      <c r="O806" t="s">
        <v>4276</v>
      </c>
      <c r="P806" s="102">
        <v>251</v>
      </c>
      <c r="Q806" s="102"/>
      <c r="R806" t="s">
        <v>2547</v>
      </c>
      <c r="S806" s="102" t="s">
        <v>29</v>
      </c>
      <c r="T806" s="102" t="s">
        <v>2282</v>
      </c>
      <c r="U806" s="102" t="s">
        <v>3334</v>
      </c>
    </row>
    <row r="807" spans="1:21" x14ac:dyDescent="0.2">
      <c r="A807" s="102">
        <v>943</v>
      </c>
      <c r="B807" t="s">
        <v>163</v>
      </c>
      <c r="C807" t="s">
        <v>1038</v>
      </c>
      <c r="D807" t="s">
        <v>35</v>
      </c>
      <c r="E807" s="102">
        <v>10084</v>
      </c>
      <c r="F807" s="102"/>
      <c r="G807" t="s">
        <v>2618</v>
      </c>
      <c r="H807" s="102" t="s">
        <v>29</v>
      </c>
      <c r="I807" s="102" t="s">
        <v>2282</v>
      </c>
      <c r="J807" s="102" t="s">
        <v>2281</v>
      </c>
      <c r="L807" s="102">
        <v>24595</v>
      </c>
      <c r="M807" t="s">
        <v>239</v>
      </c>
      <c r="N807" t="s">
        <v>4277</v>
      </c>
      <c r="O807" t="s">
        <v>4278</v>
      </c>
      <c r="P807" s="102">
        <v>10108</v>
      </c>
      <c r="Q807" s="102"/>
      <c r="R807" t="s">
        <v>3534</v>
      </c>
      <c r="S807" s="102" t="s">
        <v>29</v>
      </c>
      <c r="T807" s="102" t="s">
        <v>2282</v>
      </c>
      <c r="U807" s="102" t="s">
        <v>3334</v>
      </c>
    </row>
    <row r="808" spans="1:21" x14ac:dyDescent="0.2">
      <c r="A808" s="102">
        <v>19772</v>
      </c>
      <c r="B808" t="s">
        <v>317</v>
      </c>
      <c r="C808" t="s">
        <v>1797</v>
      </c>
      <c r="D808" t="s">
        <v>1207</v>
      </c>
      <c r="E808" s="102">
        <v>109</v>
      </c>
      <c r="F808" s="102"/>
      <c r="G808" t="s">
        <v>2620</v>
      </c>
      <c r="H808" s="102" t="s">
        <v>29</v>
      </c>
      <c r="I808" s="102" t="s">
        <v>2282</v>
      </c>
      <c r="J808" s="102" t="s">
        <v>2281</v>
      </c>
      <c r="L808" s="102">
        <v>15105</v>
      </c>
      <c r="M808" t="s">
        <v>330</v>
      </c>
      <c r="N808" t="s">
        <v>303</v>
      </c>
      <c r="O808" t="s">
        <v>407</v>
      </c>
      <c r="P808" s="102">
        <v>10126</v>
      </c>
      <c r="Q808" s="102"/>
      <c r="R808" t="s">
        <v>3222</v>
      </c>
      <c r="S808" s="102" t="s">
        <v>29</v>
      </c>
      <c r="T808" s="102" t="s">
        <v>2282</v>
      </c>
      <c r="U808" s="102" t="s">
        <v>3334</v>
      </c>
    </row>
    <row r="809" spans="1:21" x14ac:dyDescent="0.2">
      <c r="A809" s="102">
        <v>883</v>
      </c>
      <c r="B809" t="s">
        <v>241</v>
      </c>
      <c r="C809" t="s">
        <v>611</v>
      </c>
      <c r="D809" t="s">
        <v>661</v>
      </c>
      <c r="E809" s="102">
        <v>10184</v>
      </c>
      <c r="F809" s="102"/>
      <c r="G809" t="s">
        <v>2301</v>
      </c>
      <c r="H809" s="102" t="s">
        <v>29</v>
      </c>
      <c r="I809" s="102" t="s">
        <v>2282</v>
      </c>
      <c r="J809" s="102" t="s">
        <v>2281</v>
      </c>
      <c r="L809" s="102">
        <v>24524</v>
      </c>
      <c r="M809" t="s">
        <v>707</v>
      </c>
      <c r="N809" t="s">
        <v>303</v>
      </c>
      <c r="O809" t="s">
        <v>4279</v>
      </c>
      <c r="P809" s="102">
        <v>10279</v>
      </c>
      <c r="Q809" s="102"/>
      <c r="R809" t="s">
        <v>2800</v>
      </c>
      <c r="S809" s="102" t="s">
        <v>29</v>
      </c>
      <c r="T809" s="102" t="s">
        <v>2282</v>
      </c>
      <c r="U809" s="102" t="s">
        <v>3334</v>
      </c>
    </row>
    <row r="810" spans="1:21" x14ac:dyDescent="0.2">
      <c r="A810" s="102">
        <v>18051</v>
      </c>
      <c r="B810" t="s">
        <v>177</v>
      </c>
      <c r="C810" t="s">
        <v>288</v>
      </c>
      <c r="D810" t="s">
        <v>944</v>
      </c>
      <c r="E810" s="102">
        <v>10092</v>
      </c>
      <c r="F810" s="102"/>
      <c r="G810" t="s">
        <v>1661</v>
      </c>
      <c r="H810" s="102" t="s">
        <v>29</v>
      </c>
      <c r="I810" s="102" t="s">
        <v>2282</v>
      </c>
      <c r="J810" s="102" t="s">
        <v>2281</v>
      </c>
      <c r="L810" s="102">
        <v>31866</v>
      </c>
      <c r="M810" t="s">
        <v>160</v>
      </c>
      <c r="N810" t="s">
        <v>60</v>
      </c>
      <c r="O810" t="s">
        <v>793</v>
      </c>
      <c r="P810" s="102">
        <v>243</v>
      </c>
      <c r="Q810" s="102"/>
      <c r="R810" t="s">
        <v>2607</v>
      </c>
      <c r="S810" s="102" t="s">
        <v>29</v>
      </c>
      <c r="T810" s="102" t="s">
        <v>2282</v>
      </c>
      <c r="U810" s="102" t="s">
        <v>3334</v>
      </c>
    </row>
    <row r="811" spans="1:21" x14ac:dyDescent="0.2">
      <c r="A811" s="102">
        <v>9750</v>
      </c>
      <c r="B811" t="s">
        <v>707</v>
      </c>
      <c r="C811" t="s">
        <v>603</v>
      </c>
      <c r="D811" t="s">
        <v>768</v>
      </c>
      <c r="E811" s="102">
        <v>495</v>
      </c>
      <c r="F811" s="102"/>
      <c r="G811" t="s">
        <v>674</v>
      </c>
      <c r="H811" s="102" t="s">
        <v>29</v>
      </c>
      <c r="I811" s="102" t="s">
        <v>2282</v>
      </c>
      <c r="J811" s="102" t="s">
        <v>2281</v>
      </c>
      <c r="L811" s="102">
        <v>24477</v>
      </c>
      <c r="M811" t="s">
        <v>769</v>
      </c>
      <c r="N811" t="s">
        <v>4280</v>
      </c>
      <c r="O811" t="s">
        <v>279</v>
      </c>
      <c r="P811" s="102">
        <v>575</v>
      </c>
      <c r="Q811" s="102"/>
      <c r="R811" t="s">
        <v>118</v>
      </c>
      <c r="S811" s="102" t="s">
        <v>29</v>
      </c>
      <c r="T811" s="102" t="s">
        <v>2282</v>
      </c>
      <c r="U811" s="102" t="s">
        <v>3334</v>
      </c>
    </row>
    <row r="812" spans="1:21" x14ac:dyDescent="0.2">
      <c r="A812" s="102">
        <v>15811</v>
      </c>
      <c r="B812" t="s">
        <v>80</v>
      </c>
      <c r="C812" t="s">
        <v>57</v>
      </c>
      <c r="D812" t="s">
        <v>933</v>
      </c>
      <c r="E812" s="102">
        <v>10007</v>
      </c>
      <c r="F812" s="102"/>
      <c r="G812" t="s">
        <v>2398</v>
      </c>
      <c r="H812" s="102" t="s">
        <v>29</v>
      </c>
      <c r="I812" s="102" t="s">
        <v>2282</v>
      </c>
      <c r="J812" s="102" t="s">
        <v>2281</v>
      </c>
      <c r="L812" s="102">
        <v>24947</v>
      </c>
      <c r="M812" t="s">
        <v>123</v>
      </c>
      <c r="N812" t="s">
        <v>595</v>
      </c>
      <c r="O812" t="s">
        <v>233</v>
      </c>
      <c r="P812" s="102">
        <v>10251</v>
      </c>
      <c r="Q812" s="102"/>
      <c r="R812" t="s">
        <v>2812</v>
      </c>
      <c r="S812" s="102" t="s">
        <v>29</v>
      </c>
      <c r="T812" s="102" t="s">
        <v>2282</v>
      </c>
      <c r="U812" s="102" t="s">
        <v>3334</v>
      </c>
    </row>
    <row r="813" spans="1:21" x14ac:dyDescent="0.2">
      <c r="A813" s="102">
        <v>642</v>
      </c>
      <c r="B813" t="s">
        <v>598</v>
      </c>
      <c r="C813" t="s">
        <v>3402</v>
      </c>
      <c r="D813" t="s">
        <v>993</v>
      </c>
      <c r="E813" s="102">
        <v>165</v>
      </c>
      <c r="F813" s="102"/>
      <c r="G813" t="s">
        <v>2592</v>
      </c>
      <c r="H813" s="102" t="s">
        <v>29</v>
      </c>
      <c r="I813" s="102" t="s">
        <v>2282</v>
      </c>
      <c r="J813" s="102" t="s">
        <v>2281</v>
      </c>
      <c r="L813" s="102">
        <v>25242</v>
      </c>
      <c r="M813" t="s">
        <v>30</v>
      </c>
      <c r="N813" t="s">
        <v>515</v>
      </c>
      <c r="O813" t="s">
        <v>599</v>
      </c>
      <c r="P813" s="102">
        <v>643</v>
      </c>
      <c r="Q813" s="102"/>
      <c r="R813" t="s">
        <v>2324</v>
      </c>
      <c r="S813" s="102" t="s">
        <v>29</v>
      </c>
      <c r="T813" s="102" t="s">
        <v>2282</v>
      </c>
      <c r="U813" s="102" t="s">
        <v>3334</v>
      </c>
    </row>
    <row r="814" spans="1:21" x14ac:dyDescent="0.2">
      <c r="A814" s="102">
        <v>1128</v>
      </c>
      <c r="B814" t="s">
        <v>197</v>
      </c>
      <c r="C814" t="s">
        <v>215</v>
      </c>
      <c r="D814" t="s">
        <v>110</v>
      </c>
      <c r="E814" s="102">
        <v>10007</v>
      </c>
      <c r="F814" s="102"/>
      <c r="G814" t="s">
        <v>2398</v>
      </c>
      <c r="H814" s="102" t="s">
        <v>29</v>
      </c>
      <c r="I814" s="102" t="s">
        <v>2282</v>
      </c>
      <c r="J814" s="102" t="s">
        <v>2281</v>
      </c>
      <c r="L814" s="102">
        <v>24733</v>
      </c>
      <c r="M814" t="s">
        <v>80</v>
      </c>
      <c r="N814" t="s">
        <v>4281</v>
      </c>
      <c r="O814" t="s">
        <v>3630</v>
      </c>
      <c r="P814" s="102">
        <v>10251</v>
      </c>
      <c r="Q814" s="102"/>
      <c r="R814" t="s">
        <v>2812</v>
      </c>
      <c r="S814" s="102" t="s">
        <v>29</v>
      </c>
      <c r="T814" s="102" t="s">
        <v>2282</v>
      </c>
      <c r="U814" s="102" t="s">
        <v>3334</v>
      </c>
    </row>
    <row r="815" spans="1:21" x14ac:dyDescent="0.2">
      <c r="A815" s="102">
        <v>10204</v>
      </c>
      <c r="B815" t="s">
        <v>123</v>
      </c>
      <c r="C815" t="s">
        <v>229</v>
      </c>
      <c r="D815" t="s">
        <v>1193</v>
      </c>
      <c r="E815" s="102">
        <v>10184</v>
      </c>
      <c r="F815" s="102"/>
      <c r="G815" t="s">
        <v>2301</v>
      </c>
      <c r="H815" s="102" t="s">
        <v>29</v>
      </c>
      <c r="I815" s="102" t="s">
        <v>2282</v>
      </c>
      <c r="J815" s="102" t="s">
        <v>2281</v>
      </c>
      <c r="L815" s="102">
        <v>25364</v>
      </c>
      <c r="M815" t="s">
        <v>88</v>
      </c>
      <c r="N815" t="s">
        <v>4282</v>
      </c>
      <c r="O815" t="s">
        <v>444</v>
      </c>
      <c r="P815" s="102">
        <v>10353</v>
      </c>
      <c r="Q815" s="102"/>
      <c r="R815" t="s">
        <v>4283</v>
      </c>
      <c r="S815" s="102" t="s">
        <v>29</v>
      </c>
      <c r="T815" s="102" t="s">
        <v>2282</v>
      </c>
      <c r="U815" s="102" t="s">
        <v>3334</v>
      </c>
    </row>
    <row r="816" spans="1:21" x14ac:dyDescent="0.2">
      <c r="A816" s="102">
        <v>31442</v>
      </c>
      <c r="B816" t="s">
        <v>2410</v>
      </c>
      <c r="C816" t="s">
        <v>2411</v>
      </c>
      <c r="D816" t="s">
        <v>2412</v>
      </c>
      <c r="E816" s="102">
        <v>696</v>
      </c>
      <c r="F816" s="102"/>
      <c r="G816" t="s">
        <v>4101</v>
      </c>
      <c r="H816" s="102" t="s">
        <v>29</v>
      </c>
      <c r="I816" s="102" t="s">
        <v>2282</v>
      </c>
      <c r="J816" s="102" t="s">
        <v>2281</v>
      </c>
      <c r="L816" s="102">
        <v>15111</v>
      </c>
      <c r="M816" t="s">
        <v>83</v>
      </c>
      <c r="N816" t="s">
        <v>370</v>
      </c>
      <c r="O816" t="s">
        <v>4284</v>
      </c>
      <c r="P816" s="102">
        <v>520</v>
      </c>
      <c r="Q816" s="102"/>
      <c r="R816" t="s">
        <v>3564</v>
      </c>
      <c r="S816" s="102" t="s">
        <v>29</v>
      </c>
      <c r="T816" s="102" t="s">
        <v>2282</v>
      </c>
      <c r="U816" s="102" t="s">
        <v>3334</v>
      </c>
    </row>
    <row r="817" spans="1:21" x14ac:dyDescent="0.2">
      <c r="A817" s="102">
        <v>10610</v>
      </c>
      <c r="B817" t="s">
        <v>2198</v>
      </c>
      <c r="C817" t="s">
        <v>2212</v>
      </c>
      <c r="D817" t="s">
        <v>2213</v>
      </c>
      <c r="E817" s="102">
        <v>193</v>
      </c>
      <c r="F817" s="102"/>
      <c r="G817" t="s">
        <v>2494</v>
      </c>
      <c r="H817" s="102" t="s">
        <v>29</v>
      </c>
      <c r="I817" s="102" t="s">
        <v>2282</v>
      </c>
      <c r="J817" s="102" t="s">
        <v>2281</v>
      </c>
      <c r="L817" s="102">
        <v>25914</v>
      </c>
      <c r="M817" t="s">
        <v>187</v>
      </c>
      <c r="N817" t="s">
        <v>4285</v>
      </c>
      <c r="O817" t="s">
        <v>100</v>
      </c>
      <c r="P817" s="102">
        <v>10307</v>
      </c>
      <c r="Q817" s="102"/>
      <c r="R817" t="s">
        <v>4286</v>
      </c>
      <c r="S817" s="102" t="s">
        <v>29</v>
      </c>
      <c r="T817" s="102" t="s">
        <v>2282</v>
      </c>
      <c r="U817" s="102" t="s">
        <v>3334</v>
      </c>
    </row>
    <row r="818" spans="1:21" x14ac:dyDescent="0.2">
      <c r="A818" s="102">
        <v>1170</v>
      </c>
      <c r="B818" t="s">
        <v>1008</v>
      </c>
      <c r="C818" t="s">
        <v>215</v>
      </c>
      <c r="D818" t="s">
        <v>279</v>
      </c>
      <c r="E818" s="102">
        <v>33</v>
      </c>
      <c r="F818" s="102"/>
      <c r="G818" t="s">
        <v>2502</v>
      </c>
      <c r="H818" s="102" t="s">
        <v>29</v>
      </c>
      <c r="I818" s="102" t="s">
        <v>2282</v>
      </c>
      <c r="J818" s="102" t="s">
        <v>2281</v>
      </c>
      <c r="L818" s="102">
        <v>24483</v>
      </c>
      <c r="M818" t="s">
        <v>37</v>
      </c>
      <c r="N818" t="s">
        <v>864</v>
      </c>
      <c r="O818" t="s">
        <v>4287</v>
      </c>
      <c r="P818" s="102">
        <v>246</v>
      </c>
      <c r="Q818" s="102"/>
      <c r="R818" t="s">
        <v>3540</v>
      </c>
      <c r="S818" s="102" t="s">
        <v>29</v>
      </c>
      <c r="T818" s="102" t="s">
        <v>2282</v>
      </c>
      <c r="U818" s="102" t="s">
        <v>3334</v>
      </c>
    </row>
    <row r="819" spans="1:21" x14ac:dyDescent="0.2">
      <c r="A819" s="102">
        <v>7951</v>
      </c>
      <c r="B819" t="s">
        <v>241</v>
      </c>
      <c r="C819" t="s">
        <v>1205</v>
      </c>
      <c r="D819" t="s">
        <v>1272</v>
      </c>
      <c r="E819" s="102">
        <v>10223</v>
      </c>
      <c r="F819" s="102"/>
      <c r="G819" t="s">
        <v>2378</v>
      </c>
      <c r="H819" s="102" t="s">
        <v>29</v>
      </c>
      <c r="I819" s="102" t="s">
        <v>2282</v>
      </c>
      <c r="J819" s="102" t="s">
        <v>2281</v>
      </c>
      <c r="L819" s="102">
        <v>18929</v>
      </c>
      <c r="M819" t="s">
        <v>187</v>
      </c>
      <c r="N819" t="s">
        <v>864</v>
      </c>
      <c r="O819" t="s">
        <v>4288</v>
      </c>
      <c r="P819" s="102">
        <v>556</v>
      </c>
      <c r="Q819" s="102"/>
      <c r="R819" t="s">
        <v>3536</v>
      </c>
      <c r="S819" s="102" t="s">
        <v>29</v>
      </c>
      <c r="T819" s="102" t="s">
        <v>2282</v>
      </c>
      <c r="U819" s="102" t="s">
        <v>3334</v>
      </c>
    </row>
    <row r="820" spans="1:21" x14ac:dyDescent="0.2">
      <c r="A820" s="102">
        <v>957</v>
      </c>
      <c r="B820" t="s">
        <v>664</v>
      </c>
      <c r="C820" t="s">
        <v>306</v>
      </c>
      <c r="D820" t="s">
        <v>44</v>
      </c>
      <c r="E820" s="102">
        <v>442</v>
      </c>
      <c r="F820" s="102"/>
      <c r="G820" t="s">
        <v>2355</v>
      </c>
      <c r="H820" s="102" t="s">
        <v>29</v>
      </c>
      <c r="I820" s="102" t="s">
        <v>2282</v>
      </c>
      <c r="J820" s="102" t="s">
        <v>2281</v>
      </c>
      <c r="L820" s="102">
        <v>19007</v>
      </c>
      <c r="M820" t="s">
        <v>3653</v>
      </c>
      <c r="N820" t="s">
        <v>4289</v>
      </c>
      <c r="O820" t="s">
        <v>387</v>
      </c>
      <c r="P820" s="102">
        <v>293</v>
      </c>
      <c r="Q820" s="102"/>
      <c r="R820" t="s">
        <v>2329</v>
      </c>
      <c r="S820" s="102" t="s">
        <v>29</v>
      </c>
      <c r="T820" s="102" t="s">
        <v>2282</v>
      </c>
      <c r="U820" s="102" t="s">
        <v>3334</v>
      </c>
    </row>
    <row r="821" spans="1:21" x14ac:dyDescent="0.2">
      <c r="A821" s="102">
        <v>759</v>
      </c>
      <c r="B821" t="s">
        <v>804</v>
      </c>
      <c r="C821" t="s">
        <v>897</v>
      </c>
      <c r="D821" t="s">
        <v>303</v>
      </c>
      <c r="E821" s="102">
        <v>43</v>
      </c>
      <c r="F821" s="102"/>
      <c r="G821" t="s">
        <v>2497</v>
      </c>
      <c r="H821" s="102" t="s">
        <v>29</v>
      </c>
      <c r="I821" s="102" t="s">
        <v>2282</v>
      </c>
      <c r="J821" s="102" t="s">
        <v>2281</v>
      </c>
      <c r="L821" s="102">
        <v>15113</v>
      </c>
      <c r="M821" t="s">
        <v>38</v>
      </c>
      <c r="N821" t="s">
        <v>4290</v>
      </c>
      <c r="O821" t="s">
        <v>4291</v>
      </c>
      <c r="P821" s="102">
        <v>10030</v>
      </c>
      <c r="Q821" s="102"/>
      <c r="R821" t="s">
        <v>1538</v>
      </c>
      <c r="S821" s="102" t="s">
        <v>29</v>
      </c>
      <c r="T821" s="102" t="s">
        <v>2282</v>
      </c>
      <c r="U821" s="102" t="s">
        <v>3334</v>
      </c>
    </row>
    <row r="822" spans="1:21" x14ac:dyDescent="0.2">
      <c r="A822" s="102">
        <v>8005</v>
      </c>
      <c r="B822" t="s">
        <v>405</v>
      </c>
      <c r="C822" t="s">
        <v>581</v>
      </c>
      <c r="D822" t="s">
        <v>303</v>
      </c>
      <c r="E822" s="102">
        <v>175</v>
      </c>
      <c r="F822" s="102"/>
      <c r="G822" t="s">
        <v>2306</v>
      </c>
      <c r="H822" s="102" t="s">
        <v>29</v>
      </c>
      <c r="I822" s="102" t="s">
        <v>2282</v>
      </c>
      <c r="J822" s="102" t="s">
        <v>2281</v>
      </c>
      <c r="L822" s="102">
        <v>25918</v>
      </c>
      <c r="M822" t="s">
        <v>365</v>
      </c>
      <c r="N822" t="s">
        <v>4292</v>
      </c>
      <c r="O822" t="s">
        <v>82</v>
      </c>
      <c r="P822" s="102">
        <v>404</v>
      </c>
      <c r="Q822" s="102"/>
      <c r="R822" t="s">
        <v>2704</v>
      </c>
      <c r="S822" s="102" t="s">
        <v>29</v>
      </c>
      <c r="T822" s="102" t="s">
        <v>2282</v>
      </c>
      <c r="U822" s="102" t="s">
        <v>3334</v>
      </c>
    </row>
    <row r="823" spans="1:21" x14ac:dyDescent="0.2">
      <c r="A823" s="102">
        <v>995</v>
      </c>
      <c r="B823" t="s">
        <v>123</v>
      </c>
      <c r="C823" t="s">
        <v>498</v>
      </c>
      <c r="D823" t="s">
        <v>624</v>
      </c>
      <c r="E823" s="102">
        <v>10415</v>
      </c>
      <c r="F823" s="102"/>
      <c r="G823" t="s">
        <v>2541</v>
      </c>
      <c r="H823" s="102" t="s">
        <v>29</v>
      </c>
      <c r="I823" s="102" t="s">
        <v>2282</v>
      </c>
      <c r="J823" s="102" t="s">
        <v>2281</v>
      </c>
      <c r="L823" s="102">
        <v>24958</v>
      </c>
      <c r="M823" t="s">
        <v>241</v>
      </c>
      <c r="N823" t="s">
        <v>4293</v>
      </c>
      <c r="O823" t="s">
        <v>4294</v>
      </c>
      <c r="P823" s="102">
        <v>10126</v>
      </c>
      <c r="Q823" s="102"/>
      <c r="R823" t="s">
        <v>3222</v>
      </c>
      <c r="S823" s="102" t="s">
        <v>29</v>
      </c>
      <c r="T823" s="102" t="s">
        <v>2282</v>
      </c>
      <c r="U823" s="102" t="s">
        <v>3334</v>
      </c>
    </row>
    <row r="824" spans="1:21" x14ac:dyDescent="0.2">
      <c r="A824" s="102">
        <v>27558</v>
      </c>
      <c r="B824" t="s">
        <v>2063</v>
      </c>
      <c r="C824" t="s">
        <v>526</v>
      </c>
      <c r="D824" t="s">
        <v>1192</v>
      </c>
      <c r="E824" s="102">
        <v>10415</v>
      </c>
      <c r="F824" s="102"/>
      <c r="G824" t="s">
        <v>2541</v>
      </c>
      <c r="H824" s="102" t="s">
        <v>29</v>
      </c>
      <c r="I824" s="102" t="s">
        <v>2282</v>
      </c>
      <c r="J824" s="102" t="s">
        <v>2281</v>
      </c>
      <c r="L824" s="102">
        <v>16313</v>
      </c>
      <c r="M824" t="s">
        <v>219</v>
      </c>
      <c r="N824" t="s">
        <v>288</v>
      </c>
      <c r="O824" t="s">
        <v>647</v>
      </c>
      <c r="P824" s="102">
        <v>130</v>
      </c>
      <c r="Q824" s="102"/>
      <c r="R824" t="s">
        <v>3569</v>
      </c>
      <c r="S824" s="102" t="s">
        <v>29</v>
      </c>
      <c r="T824" s="102" t="s">
        <v>2282</v>
      </c>
      <c r="U824" s="102" t="s">
        <v>3334</v>
      </c>
    </row>
    <row r="825" spans="1:21" x14ac:dyDescent="0.2">
      <c r="A825" s="102">
        <v>8605</v>
      </c>
      <c r="B825" t="s">
        <v>250</v>
      </c>
      <c r="C825" t="s">
        <v>747</v>
      </c>
      <c r="D825" t="s">
        <v>1284</v>
      </c>
      <c r="E825" s="102">
        <v>487</v>
      </c>
      <c r="F825" s="102"/>
      <c r="G825" t="s">
        <v>2456</v>
      </c>
      <c r="H825" s="102" t="s">
        <v>29</v>
      </c>
      <c r="I825" s="102" t="s">
        <v>2282</v>
      </c>
      <c r="J825" s="102" t="s">
        <v>2281</v>
      </c>
      <c r="L825" s="102">
        <v>24967</v>
      </c>
      <c r="M825" t="s">
        <v>198</v>
      </c>
      <c r="N825" t="s">
        <v>4295</v>
      </c>
      <c r="O825" t="s">
        <v>4296</v>
      </c>
      <c r="P825" s="102">
        <v>251</v>
      </c>
      <c r="Q825" s="102"/>
      <c r="R825" t="s">
        <v>2547</v>
      </c>
      <c r="S825" s="102" t="s">
        <v>29</v>
      </c>
      <c r="T825" s="102" t="s">
        <v>2282</v>
      </c>
      <c r="U825" s="102" t="s">
        <v>3334</v>
      </c>
    </row>
    <row r="826" spans="1:21" x14ac:dyDescent="0.2">
      <c r="A826" s="102">
        <v>949</v>
      </c>
      <c r="B826" t="s">
        <v>166</v>
      </c>
      <c r="C826" t="s">
        <v>738</v>
      </c>
      <c r="D826" t="s">
        <v>739</v>
      </c>
      <c r="E826" s="102">
        <v>175</v>
      </c>
      <c r="F826" s="102"/>
      <c r="G826" t="s">
        <v>2306</v>
      </c>
      <c r="H826" s="102" t="s">
        <v>29</v>
      </c>
      <c r="I826" s="102" t="s">
        <v>2282</v>
      </c>
      <c r="J826" s="102" t="s">
        <v>2281</v>
      </c>
      <c r="L826" s="102">
        <v>24982</v>
      </c>
      <c r="M826" t="s">
        <v>42</v>
      </c>
      <c r="N826" t="s">
        <v>134</v>
      </c>
      <c r="O826" t="s">
        <v>254</v>
      </c>
      <c r="P826" s="102">
        <v>406</v>
      </c>
      <c r="Q826" s="102"/>
      <c r="R826" t="s">
        <v>2591</v>
      </c>
      <c r="S826" s="102" t="s">
        <v>29</v>
      </c>
      <c r="T826" s="102" t="s">
        <v>2282</v>
      </c>
      <c r="U826" s="102" t="s">
        <v>3334</v>
      </c>
    </row>
    <row r="827" spans="1:21" x14ac:dyDescent="0.2">
      <c r="A827" s="102">
        <v>1038</v>
      </c>
      <c r="B827" t="s">
        <v>1049</v>
      </c>
      <c r="C827" t="s">
        <v>962</v>
      </c>
      <c r="D827" t="s">
        <v>1050</v>
      </c>
      <c r="E827" s="102">
        <v>43</v>
      </c>
      <c r="F827" s="102"/>
      <c r="G827" t="s">
        <v>2497</v>
      </c>
      <c r="H827" s="102" t="s">
        <v>29</v>
      </c>
      <c r="I827" s="102" t="s">
        <v>2282</v>
      </c>
      <c r="J827" s="102" t="s">
        <v>2281</v>
      </c>
      <c r="L827" s="102">
        <v>8917</v>
      </c>
      <c r="M827" t="s">
        <v>365</v>
      </c>
      <c r="N827" t="s">
        <v>4297</v>
      </c>
      <c r="O827" t="s">
        <v>404</v>
      </c>
      <c r="P827" s="102">
        <v>10419</v>
      </c>
      <c r="Q827" s="102"/>
      <c r="R827" t="s">
        <v>2900</v>
      </c>
      <c r="S827" s="102" t="s">
        <v>29</v>
      </c>
      <c r="T827" s="102" t="s">
        <v>2282</v>
      </c>
      <c r="U827" s="102" t="s">
        <v>3334</v>
      </c>
    </row>
    <row r="828" spans="1:21" x14ac:dyDescent="0.2">
      <c r="A828" s="102">
        <v>927</v>
      </c>
      <c r="B828" t="s">
        <v>136</v>
      </c>
      <c r="C828" t="s">
        <v>3832</v>
      </c>
      <c r="D828" t="s">
        <v>1037</v>
      </c>
      <c r="E828" s="102">
        <v>233</v>
      </c>
      <c r="F828" s="102"/>
      <c r="G828" t="s">
        <v>2446</v>
      </c>
      <c r="H828" s="102" t="s">
        <v>29</v>
      </c>
      <c r="I828" s="102" t="s">
        <v>2282</v>
      </c>
      <c r="J828" s="102" t="s">
        <v>2281</v>
      </c>
      <c r="L828" s="102">
        <v>25931</v>
      </c>
      <c r="M828" t="s">
        <v>42</v>
      </c>
      <c r="N828" t="s">
        <v>4298</v>
      </c>
      <c r="O828" t="s">
        <v>92</v>
      </c>
      <c r="P828" s="102">
        <v>10302</v>
      </c>
      <c r="Q828" s="102"/>
      <c r="R828" t="s">
        <v>3532</v>
      </c>
      <c r="S828" s="102" t="s">
        <v>29</v>
      </c>
      <c r="T828" s="102" t="s">
        <v>2282</v>
      </c>
      <c r="U828" s="102" t="s">
        <v>3334</v>
      </c>
    </row>
    <row r="829" spans="1:21" x14ac:dyDescent="0.2">
      <c r="A829" s="102">
        <v>7949</v>
      </c>
      <c r="B829" t="s">
        <v>771</v>
      </c>
      <c r="C829" t="s">
        <v>992</v>
      </c>
      <c r="D829" t="s">
        <v>4299</v>
      </c>
      <c r="E829" s="102">
        <v>10415</v>
      </c>
      <c r="F829" s="102"/>
      <c r="G829" t="s">
        <v>2541</v>
      </c>
      <c r="H829" s="102" t="s">
        <v>29</v>
      </c>
      <c r="I829" s="102" t="s">
        <v>2282</v>
      </c>
      <c r="J829" s="102" t="s">
        <v>2281</v>
      </c>
      <c r="L829" s="102">
        <v>24848</v>
      </c>
      <c r="M829" t="s">
        <v>192</v>
      </c>
      <c r="N829" t="s">
        <v>4300</v>
      </c>
      <c r="O829" t="s">
        <v>429</v>
      </c>
      <c r="P829" s="102">
        <v>10173</v>
      </c>
      <c r="Q829" s="102"/>
      <c r="R829" t="s">
        <v>2311</v>
      </c>
      <c r="S829" s="102" t="s">
        <v>29</v>
      </c>
      <c r="T829" s="102" t="s">
        <v>2282</v>
      </c>
      <c r="U829" s="102" t="s">
        <v>3334</v>
      </c>
    </row>
    <row r="830" spans="1:21" x14ac:dyDescent="0.2">
      <c r="A830" s="102">
        <v>22521</v>
      </c>
      <c r="B830" t="s">
        <v>869</v>
      </c>
      <c r="C830" t="s">
        <v>174</v>
      </c>
      <c r="D830" t="s">
        <v>2758</v>
      </c>
      <c r="E830" s="102">
        <v>461</v>
      </c>
      <c r="F830" s="102"/>
      <c r="G830" t="s">
        <v>2451</v>
      </c>
      <c r="H830" s="102" t="s">
        <v>29</v>
      </c>
      <c r="I830" s="102" t="s">
        <v>2282</v>
      </c>
      <c r="J830" s="102" t="s">
        <v>2281</v>
      </c>
      <c r="L830" s="102">
        <v>1163</v>
      </c>
      <c r="M830" t="s">
        <v>80</v>
      </c>
      <c r="N830" t="s">
        <v>258</v>
      </c>
      <c r="O830" t="s">
        <v>202</v>
      </c>
      <c r="P830" s="102">
        <v>736</v>
      </c>
      <c r="Q830" s="102"/>
      <c r="R830" t="s">
        <v>2300</v>
      </c>
      <c r="S830" s="102" t="s">
        <v>29</v>
      </c>
      <c r="T830" s="102" t="s">
        <v>2282</v>
      </c>
      <c r="U830" s="102" t="s">
        <v>3334</v>
      </c>
    </row>
    <row r="831" spans="1:21" x14ac:dyDescent="0.2">
      <c r="A831" s="102">
        <v>6466</v>
      </c>
      <c r="B831" t="s">
        <v>136</v>
      </c>
      <c r="C831" t="s">
        <v>4301</v>
      </c>
      <c r="D831" t="s">
        <v>1243</v>
      </c>
      <c r="E831" s="102">
        <v>233</v>
      </c>
      <c r="F831" s="102"/>
      <c r="G831" t="s">
        <v>2446</v>
      </c>
      <c r="H831" s="102" t="s">
        <v>29</v>
      </c>
      <c r="I831" s="102" t="s">
        <v>2282</v>
      </c>
      <c r="J831" s="102" t="s">
        <v>2281</v>
      </c>
      <c r="L831" s="102">
        <v>4178</v>
      </c>
      <c r="M831" t="s">
        <v>38</v>
      </c>
      <c r="N831" t="s">
        <v>170</v>
      </c>
      <c r="O831" t="s">
        <v>4302</v>
      </c>
      <c r="P831" s="102">
        <v>59</v>
      </c>
      <c r="Q831" s="102"/>
      <c r="R831" t="s">
        <v>2462</v>
      </c>
      <c r="S831" s="102" t="s">
        <v>29</v>
      </c>
      <c r="T831" s="102" t="s">
        <v>2282</v>
      </c>
      <c r="U831" s="102" t="s">
        <v>3334</v>
      </c>
    </row>
    <row r="832" spans="1:21" x14ac:dyDescent="0.2">
      <c r="A832" s="102">
        <v>838</v>
      </c>
      <c r="B832" t="s">
        <v>1012</v>
      </c>
      <c r="C832" t="s">
        <v>1013</v>
      </c>
      <c r="E832" s="102">
        <v>502</v>
      </c>
      <c r="F832" s="102"/>
      <c r="G832" t="s">
        <v>2389</v>
      </c>
      <c r="H832" s="102" t="s">
        <v>29</v>
      </c>
      <c r="I832" s="102" t="s">
        <v>2282</v>
      </c>
      <c r="J832" s="102" t="s">
        <v>2281</v>
      </c>
      <c r="L832" s="102">
        <v>24546</v>
      </c>
      <c r="M832" t="s">
        <v>158</v>
      </c>
      <c r="N832" t="s">
        <v>4303</v>
      </c>
      <c r="O832" t="s">
        <v>65</v>
      </c>
      <c r="P832" s="102">
        <v>10307</v>
      </c>
      <c r="Q832" s="102"/>
      <c r="R832" t="s">
        <v>4286</v>
      </c>
      <c r="S832" s="102" t="s">
        <v>29</v>
      </c>
      <c r="T832" s="102" t="s">
        <v>2282</v>
      </c>
      <c r="U832" s="102" t="s">
        <v>3334</v>
      </c>
    </row>
    <row r="833" spans="1:21" x14ac:dyDescent="0.2">
      <c r="A833" s="102">
        <v>1069</v>
      </c>
      <c r="B833" t="s">
        <v>594</v>
      </c>
      <c r="C833" t="s">
        <v>1052</v>
      </c>
      <c r="D833" t="s">
        <v>36</v>
      </c>
      <c r="E833" s="102">
        <v>78</v>
      </c>
      <c r="F833" s="102"/>
      <c r="G833" t="s">
        <v>2325</v>
      </c>
      <c r="H833" s="102" t="s">
        <v>29</v>
      </c>
      <c r="I833" s="102" t="s">
        <v>2282</v>
      </c>
      <c r="J833" s="102" t="s">
        <v>2281</v>
      </c>
      <c r="L833" s="102">
        <v>21434</v>
      </c>
      <c r="M833" t="s">
        <v>4304</v>
      </c>
      <c r="N833" t="s">
        <v>4305</v>
      </c>
      <c r="O833" t="s">
        <v>372</v>
      </c>
      <c r="P833" s="102">
        <v>290</v>
      </c>
      <c r="Q833" s="102"/>
      <c r="R833" t="s">
        <v>1419</v>
      </c>
      <c r="S833" s="102" t="s">
        <v>29</v>
      </c>
      <c r="T833" s="102" t="s">
        <v>2282</v>
      </c>
      <c r="U833" s="102" t="s">
        <v>3334</v>
      </c>
    </row>
    <row r="834" spans="1:21" x14ac:dyDescent="0.2">
      <c r="A834" s="102">
        <v>898</v>
      </c>
      <c r="B834" t="s">
        <v>1026</v>
      </c>
      <c r="C834" t="s">
        <v>1027</v>
      </c>
      <c r="D834" t="s">
        <v>726</v>
      </c>
      <c r="E834" s="102">
        <v>650</v>
      </c>
      <c r="F834" s="102"/>
      <c r="G834" t="s">
        <v>2571</v>
      </c>
      <c r="H834" s="102" t="s">
        <v>29</v>
      </c>
      <c r="I834" s="102" t="s">
        <v>2282</v>
      </c>
      <c r="J834" s="102" t="s">
        <v>2281</v>
      </c>
      <c r="L834" s="102">
        <v>25938</v>
      </c>
      <c r="M834" t="s">
        <v>365</v>
      </c>
      <c r="N834" t="s">
        <v>4305</v>
      </c>
      <c r="O834" t="s">
        <v>597</v>
      </c>
      <c r="P834" s="102">
        <v>248</v>
      </c>
      <c r="Q834" s="102"/>
      <c r="R834" t="s">
        <v>2444</v>
      </c>
      <c r="S834" s="102" t="s">
        <v>29</v>
      </c>
      <c r="T834" s="102" t="s">
        <v>2282</v>
      </c>
      <c r="U834" s="102" t="s">
        <v>3334</v>
      </c>
    </row>
    <row r="835" spans="1:21" x14ac:dyDescent="0.2">
      <c r="A835" s="102">
        <v>1112</v>
      </c>
      <c r="B835" t="s">
        <v>1060</v>
      </c>
      <c r="C835" t="s">
        <v>1061</v>
      </c>
      <c r="E835" s="102">
        <v>10181</v>
      </c>
      <c r="F835" s="102"/>
      <c r="G835" t="s">
        <v>2296</v>
      </c>
      <c r="H835" s="102" t="s">
        <v>29</v>
      </c>
      <c r="I835" s="102" t="s">
        <v>2282</v>
      </c>
      <c r="J835" s="102" t="s">
        <v>2281</v>
      </c>
      <c r="L835" s="102">
        <v>15121</v>
      </c>
      <c r="M835" t="s">
        <v>122</v>
      </c>
      <c r="N835" t="s">
        <v>788</v>
      </c>
      <c r="O835" t="s">
        <v>485</v>
      </c>
      <c r="P835" s="102">
        <v>736</v>
      </c>
      <c r="Q835" s="102"/>
      <c r="R835" t="s">
        <v>2300</v>
      </c>
      <c r="S835" s="102" t="s">
        <v>29</v>
      </c>
      <c r="T835" s="102" t="s">
        <v>2282</v>
      </c>
      <c r="U835" s="102" t="s">
        <v>3334</v>
      </c>
    </row>
    <row r="836" spans="1:21" x14ac:dyDescent="0.2">
      <c r="A836" s="102">
        <v>709</v>
      </c>
      <c r="B836" t="s">
        <v>178</v>
      </c>
      <c r="C836" t="s">
        <v>161</v>
      </c>
      <c r="D836" t="s">
        <v>809</v>
      </c>
      <c r="E836" s="102">
        <v>76</v>
      </c>
      <c r="F836" s="102"/>
      <c r="G836" t="s">
        <v>2279</v>
      </c>
      <c r="H836" s="102" t="s">
        <v>29</v>
      </c>
      <c r="I836" s="102" t="s">
        <v>2282</v>
      </c>
      <c r="J836" s="102" t="s">
        <v>2281</v>
      </c>
      <c r="L836" s="102">
        <v>25870</v>
      </c>
      <c r="M836" t="s">
        <v>4306</v>
      </c>
      <c r="N836" t="s">
        <v>4307</v>
      </c>
      <c r="O836" t="s">
        <v>4308</v>
      </c>
      <c r="P836" s="102">
        <v>404</v>
      </c>
      <c r="Q836" s="102"/>
      <c r="R836" t="s">
        <v>2704</v>
      </c>
      <c r="S836" s="102" t="s">
        <v>29</v>
      </c>
      <c r="T836" s="102" t="s">
        <v>2282</v>
      </c>
      <c r="U836" s="102" t="s">
        <v>3334</v>
      </c>
    </row>
    <row r="837" spans="1:21" x14ac:dyDescent="0.2">
      <c r="A837" s="102">
        <v>15496</v>
      </c>
      <c r="B837" t="s">
        <v>122</v>
      </c>
      <c r="C837" t="s">
        <v>1067</v>
      </c>
      <c r="D837" t="s">
        <v>1055</v>
      </c>
      <c r="E837" s="102">
        <v>78</v>
      </c>
      <c r="F837" s="102"/>
      <c r="G837" t="s">
        <v>2325</v>
      </c>
      <c r="H837" s="102" t="s">
        <v>29</v>
      </c>
      <c r="I837" s="102" t="s">
        <v>2282</v>
      </c>
      <c r="J837" s="102" t="s">
        <v>2281</v>
      </c>
      <c r="L837" s="102">
        <v>24782</v>
      </c>
      <c r="M837" t="s">
        <v>58</v>
      </c>
      <c r="N837" t="s">
        <v>4309</v>
      </c>
      <c r="O837" t="s">
        <v>1863</v>
      </c>
      <c r="P837" s="102">
        <v>195</v>
      </c>
      <c r="Q837" s="102"/>
      <c r="R837" t="s">
        <v>2585</v>
      </c>
      <c r="S837" s="102" t="s">
        <v>29</v>
      </c>
      <c r="T837" s="102" t="s">
        <v>2282</v>
      </c>
      <c r="U837" s="102" t="s">
        <v>3334</v>
      </c>
    </row>
    <row r="838" spans="1:21" x14ac:dyDescent="0.2">
      <c r="A838" s="102">
        <v>1083</v>
      </c>
      <c r="B838" t="s">
        <v>256</v>
      </c>
      <c r="C838" t="s">
        <v>1054</v>
      </c>
      <c r="D838" t="s">
        <v>1055</v>
      </c>
      <c r="E838" s="102">
        <v>78</v>
      </c>
      <c r="F838" s="102"/>
      <c r="G838" t="s">
        <v>2325</v>
      </c>
      <c r="H838" s="102" t="s">
        <v>29</v>
      </c>
      <c r="I838" s="102" t="s">
        <v>2282</v>
      </c>
      <c r="J838" s="102" t="s">
        <v>2281</v>
      </c>
      <c r="L838" s="102">
        <v>24989</v>
      </c>
      <c r="M838" t="s">
        <v>409</v>
      </c>
      <c r="N838" t="s">
        <v>4310</v>
      </c>
      <c r="O838" t="s">
        <v>1096</v>
      </c>
      <c r="P838" s="102">
        <v>10252</v>
      </c>
      <c r="Q838" s="102"/>
      <c r="R838" t="s">
        <v>4311</v>
      </c>
      <c r="S838" s="102" t="s">
        <v>29</v>
      </c>
      <c r="T838" s="102" t="s">
        <v>2282</v>
      </c>
      <c r="U838" s="102" t="s">
        <v>3334</v>
      </c>
    </row>
    <row r="839" spans="1:21" x14ac:dyDescent="0.2">
      <c r="A839" s="102">
        <v>7996</v>
      </c>
      <c r="B839" t="s">
        <v>417</v>
      </c>
      <c r="C839" t="s">
        <v>57</v>
      </c>
      <c r="D839" t="s">
        <v>54</v>
      </c>
      <c r="E839" s="102">
        <v>78</v>
      </c>
      <c r="F839" s="102"/>
      <c r="G839" t="s">
        <v>2325</v>
      </c>
      <c r="H839" s="102" t="s">
        <v>29</v>
      </c>
      <c r="I839" s="102" t="s">
        <v>2282</v>
      </c>
      <c r="J839" s="102" t="s">
        <v>2281</v>
      </c>
      <c r="L839" s="102">
        <v>839</v>
      </c>
      <c r="M839" t="s">
        <v>4312</v>
      </c>
      <c r="N839" t="s">
        <v>4152</v>
      </c>
      <c r="O839" t="s">
        <v>43</v>
      </c>
      <c r="P839" s="102">
        <v>260</v>
      </c>
      <c r="Q839" s="102"/>
      <c r="R839" t="s">
        <v>2782</v>
      </c>
      <c r="S839" s="102" t="s">
        <v>29</v>
      </c>
      <c r="T839" s="102" t="s">
        <v>2282</v>
      </c>
      <c r="U839" s="102" t="s">
        <v>3334</v>
      </c>
    </row>
    <row r="840" spans="1:21" x14ac:dyDescent="0.2">
      <c r="A840" s="102">
        <v>950</v>
      </c>
      <c r="B840" t="s">
        <v>317</v>
      </c>
      <c r="C840" t="s">
        <v>215</v>
      </c>
      <c r="D840" t="s">
        <v>2458</v>
      </c>
      <c r="E840" s="102">
        <v>10039</v>
      </c>
      <c r="F840" s="102"/>
      <c r="G840" t="s">
        <v>1555</v>
      </c>
      <c r="H840" s="102" t="s">
        <v>29</v>
      </c>
      <c r="I840" s="102" t="s">
        <v>2282</v>
      </c>
      <c r="J840" s="102" t="s">
        <v>2281</v>
      </c>
      <c r="L840" s="102">
        <v>25994</v>
      </c>
      <c r="M840" t="s">
        <v>30</v>
      </c>
      <c r="N840" t="s">
        <v>3573</v>
      </c>
      <c r="O840" t="s">
        <v>4313</v>
      </c>
      <c r="P840" s="102">
        <v>10324</v>
      </c>
      <c r="Q840" s="102"/>
      <c r="R840" t="s">
        <v>4314</v>
      </c>
      <c r="S840" s="102" t="s">
        <v>29</v>
      </c>
      <c r="T840" s="102" t="s">
        <v>2282</v>
      </c>
      <c r="U840" s="102" t="s">
        <v>3334</v>
      </c>
    </row>
    <row r="841" spans="1:21" x14ac:dyDescent="0.2">
      <c r="A841" s="102">
        <v>10190</v>
      </c>
      <c r="B841" t="s">
        <v>337</v>
      </c>
      <c r="C841" t="s">
        <v>49</v>
      </c>
      <c r="D841" t="s">
        <v>138</v>
      </c>
      <c r="E841" s="102">
        <v>147</v>
      </c>
      <c r="F841" s="102"/>
      <c r="G841" t="s">
        <v>2360</v>
      </c>
      <c r="H841" s="102" t="s">
        <v>29</v>
      </c>
      <c r="I841" s="102" t="s">
        <v>2282</v>
      </c>
      <c r="J841" s="102" t="s">
        <v>2281</v>
      </c>
      <c r="L841" s="102">
        <v>24623</v>
      </c>
      <c r="M841" t="s">
        <v>4315</v>
      </c>
      <c r="N841" t="s">
        <v>4316</v>
      </c>
      <c r="O841" t="s">
        <v>4317</v>
      </c>
      <c r="P841" s="102">
        <v>10279</v>
      </c>
      <c r="Q841" s="102"/>
      <c r="R841" t="s">
        <v>2800</v>
      </c>
      <c r="S841" s="102" t="s">
        <v>29</v>
      </c>
      <c r="T841" s="102" t="s">
        <v>2282</v>
      </c>
      <c r="U841" s="102" t="s">
        <v>3334</v>
      </c>
    </row>
    <row r="842" spans="1:21" x14ac:dyDescent="0.2">
      <c r="A842" s="102">
        <v>20873</v>
      </c>
      <c r="B842" t="s">
        <v>1851</v>
      </c>
      <c r="C842" t="s">
        <v>1017</v>
      </c>
      <c r="E842" s="102">
        <v>446</v>
      </c>
      <c r="F842" s="102"/>
      <c r="G842" t="s">
        <v>2376</v>
      </c>
      <c r="H842" s="102" t="s">
        <v>29</v>
      </c>
      <c r="I842" s="102" t="s">
        <v>2282</v>
      </c>
      <c r="J842" s="102" t="s">
        <v>2281</v>
      </c>
      <c r="L842" s="102">
        <v>25933</v>
      </c>
      <c r="M842" t="s">
        <v>127</v>
      </c>
      <c r="N842" t="s">
        <v>266</v>
      </c>
      <c r="O842" t="s">
        <v>264</v>
      </c>
      <c r="P842" s="102">
        <v>10302</v>
      </c>
      <c r="Q842" s="102"/>
      <c r="R842" t="s">
        <v>3532</v>
      </c>
      <c r="S842" s="102" t="s">
        <v>29</v>
      </c>
      <c r="T842" s="102" t="s">
        <v>2282</v>
      </c>
      <c r="U842" s="102" t="s">
        <v>3334</v>
      </c>
    </row>
    <row r="843" spans="1:21" x14ac:dyDescent="0.2">
      <c r="A843" s="102">
        <v>1213</v>
      </c>
      <c r="B843" t="s">
        <v>244</v>
      </c>
      <c r="C843" t="s">
        <v>809</v>
      </c>
      <c r="D843" t="s">
        <v>1075</v>
      </c>
      <c r="E843" s="102">
        <v>76</v>
      </c>
      <c r="F843" s="102"/>
      <c r="G843" t="s">
        <v>2279</v>
      </c>
      <c r="H843" s="102" t="s">
        <v>29</v>
      </c>
      <c r="I843" s="102" t="s">
        <v>2282</v>
      </c>
      <c r="J843" s="102" t="s">
        <v>2281</v>
      </c>
      <c r="L843" s="102">
        <v>24328</v>
      </c>
      <c r="M843" t="s">
        <v>166</v>
      </c>
      <c r="N843" t="s">
        <v>310</v>
      </c>
      <c r="O843" t="s">
        <v>871</v>
      </c>
      <c r="P843" s="102">
        <v>335</v>
      </c>
      <c r="Q843" s="102"/>
      <c r="R843" t="s">
        <v>2475</v>
      </c>
      <c r="S843" s="102" t="s">
        <v>29</v>
      </c>
      <c r="T843" s="102" t="s">
        <v>2282</v>
      </c>
      <c r="U843" s="102" t="s">
        <v>3334</v>
      </c>
    </row>
    <row r="844" spans="1:21" x14ac:dyDescent="0.2">
      <c r="A844" s="102">
        <v>673</v>
      </c>
      <c r="B844" t="s">
        <v>996</v>
      </c>
      <c r="C844" t="s">
        <v>54</v>
      </c>
      <c r="D844" t="s">
        <v>552</v>
      </c>
      <c r="E844" s="102">
        <v>76</v>
      </c>
      <c r="F844" s="102"/>
      <c r="G844" t="s">
        <v>2279</v>
      </c>
      <c r="H844" s="102" t="s">
        <v>29</v>
      </c>
      <c r="I844" s="102" t="s">
        <v>2282</v>
      </c>
      <c r="J844" s="102" t="s">
        <v>2281</v>
      </c>
      <c r="L844" s="102">
        <v>968</v>
      </c>
      <c r="M844" t="s">
        <v>123</v>
      </c>
      <c r="N844" t="s">
        <v>310</v>
      </c>
      <c r="O844" t="s">
        <v>4318</v>
      </c>
      <c r="P844" s="102">
        <v>10149</v>
      </c>
      <c r="Q844" s="102"/>
      <c r="R844" t="s">
        <v>2643</v>
      </c>
      <c r="S844" s="102" t="s">
        <v>29</v>
      </c>
      <c r="T844" s="102" t="s">
        <v>2282</v>
      </c>
      <c r="U844" s="102" t="s">
        <v>3334</v>
      </c>
    </row>
    <row r="845" spans="1:21" x14ac:dyDescent="0.2">
      <c r="A845" s="102">
        <v>5454</v>
      </c>
      <c r="B845" t="s">
        <v>126</v>
      </c>
      <c r="C845" t="s">
        <v>309</v>
      </c>
      <c r="D845" t="s">
        <v>893</v>
      </c>
      <c r="E845" s="102">
        <v>10014</v>
      </c>
      <c r="F845" s="102"/>
      <c r="G845" t="s">
        <v>2447</v>
      </c>
      <c r="H845" s="102" t="s">
        <v>29</v>
      </c>
      <c r="I845" s="102" t="s">
        <v>2282</v>
      </c>
      <c r="J845" s="102" t="s">
        <v>2281</v>
      </c>
      <c r="L845" s="102">
        <v>25987</v>
      </c>
      <c r="M845" t="s">
        <v>187</v>
      </c>
      <c r="N845" t="s">
        <v>4319</v>
      </c>
      <c r="O845" t="s">
        <v>3671</v>
      </c>
      <c r="P845" s="102">
        <v>10143</v>
      </c>
      <c r="Q845" s="102"/>
      <c r="R845" t="s">
        <v>2526</v>
      </c>
      <c r="S845" s="102" t="s">
        <v>29</v>
      </c>
      <c r="T845" s="102" t="s">
        <v>2282</v>
      </c>
      <c r="U845" s="102" t="s">
        <v>3334</v>
      </c>
    </row>
    <row r="846" spans="1:21" x14ac:dyDescent="0.2">
      <c r="A846" s="102">
        <v>1032</v>
      </c>
      <c r="B846" t="s">
        <v>482</v>
      </c>
      <c r="C846" t="s">
        <v>1047</v>
      </c>
      <c r="E846" s="102">
        <v>100</v>
      </c>
      <c r="F846" s="102"/>
      <c r="G846" t="s">
        <v>2332</v>
      </c>
      <c r="H846" s="102" t="s">
        <v>29</v>
      </c>
      <c r="I846" s="102" t="s">
        <v>2282</v>
      </c>
      <c r="J846" s="102" t="s">
        <v>2281</v>
      </c>
      <c r="L846" s="102">
        <v>1186</v>
      </c>
      <c r="M846" t="s">
        <v>4320</v>
      </c>
      <c r="N846" t="s">
        <v>4321</v>
      </c>
      <c r="O846" t="s">
        <v>226</v>
      </c>
      <c r="P846" s="102">
        <v>290</v>
      </c>
      <c r="Q846" s="102"/>
      <c r="R846" t="s">
        <v>1419</v>
      </c>
      <c r="S846" s="102" t="s">
        <v>29</v>
      </c>
      <c r="T846" s="102" t="s">
        <v>2282</v>
      </c>
      <c r="U846" s="102" t="s">
        <v>3334</v>
      </c>
    </row>
    <row r="847" spans="1:21" x14ac:dyDescent="0.2">
      <c r="A847" s="102">
        <v>1205</v>
      </c>
      <c r="B847" t="s">
        <v>88</v>
      </c>
      <c r="C847" t="s">
        <v>306</v>
      </c>
      <c r="D847" t="s">
        <v>57</v>
      </c>
      <c r="E847" s="102">
        <v>100</v>
      </c>
      <c r="F847" s="102"/>
      <c r="G847" t="s">
        <v>2332</v>
      </c>
      <c r="H847" s="102" t="s">
        <v>29</v>
      </c>
      <c r="I847" s="102" t="s">
        <v>2282</v>
      </c>
      <c r="J847" s="102" t="s">
        <v>2281</v>
      </c>
      <c r="L847" s="102">
        <v>19002</v>
      </c>
      <c r="M847" t="s">
        <v>4322</v>
      </c>
      <c r="N847" t="s">
        <v>4323</v>
      </c>
      <c r="O847" t="s">
        <v>4324</v>
      </c>
      <c r="P847" s="102">
        <v>293</v>
      </c>
      <c r="Q847" s="102"/>
      <c r="R847" t="s">
        <v>2329</v>
      </c>
      <c r="S847" s="102" t="s">
        <v>29</v>
      </c>
      <c r="T847" s="102" t="s">
        <v>2282</v>
      </c>
      <c r="U847" s="102" t="s">
        <v>3334</v>
      </c>
    </row>
    <row r="848" spans="1:21" x14ac:dyDescent="0.2">
      <c r="A848" s="102">
        <v>855</v>
      </c>
      <c r="B848" t="s">
        <v>1019</v>
      </c>
      <c r="C848" t="s">
        <v>1020</v>
      </c>
      <c r="D848" t="s">
        <v>883</v>
      </c>
      <c r="E848" s="102">
        <v>10193</v>
      </c>
      <c r="F848" s="102"/>
      <c r="G848" t="s">
        <v>2567</v>
      </c>
      <c r="H848" s="102" t="s">
        <v>29</v>
      </c>
      <c r="I848" s="102" t="s">
        <v>2282</v>
      </c>
      <c r="J848" s="102" t="s">
        <v>2281</v>
      </c>
      <c r="L848" s="102">
        <v>9913</v>
      </c>
      <c r="M848" t="s">
        <v>2156</v>
      </c>
      <c r="N848" t="s">
        <v>4325</v>
      </c>
      <c r="P848" s="102">
        <v>406</v>
      </c>
      <c r="Q848" s="102"/>
      <c r="R848" t="s">
        <v>2591</v>
      </c>
      <c r="S848" s="102" t="s">
        <v>29</v>
      </c>
      <c r="T848" s="102" t="s">
        <v>2282</v>
      </c>
      <c r="U848" s="102" t="s">
        <v>3334</v>
      </c>
    </row>
    <row r="849" spans="1:21" x14ac:dyDescent="0.2">
      <c r="A849" s="102">
        <v>3465</v>
      </c>
      <c r="B849" t="s">
        <v>217</v>
      </c>
      <c r="C849" t="s">
        <v>816</v>
      </c>
      <c r="D849" t="s">
        <v>1168</v>
      </c>
      <c r="E849" s="102">
        <v>10004</v>
      </c>
      <c r="F849" s="102"/>
      <c r="G849" t="s">
        <v>4164</v>
      </c>
      <c r="H849" s="102" t="s">
        <v>29</v>
      </c>
      <c r="I849" s="102" t="s">
        <v>2282</v>
      </c>
      <c r="J849" s="102" t="s">
        <v>2281</v>
      </c>
      <c r="L849" s="102">
        <v>26086</v>
      </c>
      <c r="M849" t="s">
        <v>4326</v>
      </c>
      <c r="N849" t="s">
        <v>4327</v>
      </c>
      <c r="O849" t="s">
        <v>503</v>
      </c>
      <c r="P849" s="102">
        <v>10170</v>
      </c>
      <c r="Q849" s="102"/>
      <c r="R849" t="s">
        <v>1881</v>
      </c>
      <c r="S849" s="102" t="s">
        <v>29</v>
      </c>
      <c r="T849" s="102" t="s">
        <v>2282</v>
      </c>
      <c r="U849" s="102" t="s">
        <v>3334</v>
      </c>
    </row>
    <row r="850" spans="1:21" x14ac:dyDescent="0.2">
      <c r="A850" s="102">
        <v>875</v>
      </c>
      <c r="B850" t="s">
        <v>241</v>
      </c>
      <c r="C850" t="s">
        <v>329</v>
      </c>
      <c r="D850" t="s">
        <v>756</v>
      </c>
      <c r="E850" s="102">
        <v>375</v>
      </c>
      <c r="F850" s="102"/>
      <c r="G850" t="s">
        <v>2449</v>
      </c>
      <c r="H850" s="102" t="s">
        <v>29</v>
      </c>
      <c r="I850" s="102" t="s">
        <v>2282</v>
      </c>
      <c r="J850" s="102" t="s">
        <v>2281</v>
      </c>
      <c r="L850" s="102">
        <v>24946</v>
      </c>
      <c r="M850" t="s">
        <v>365</v>
      </c>
      <c r="N850" t="s">
        <v>4328</v>
      </c>
      <c r="O850" t="s">
        <v>4329</v>
      </c>
      <c r="P850" s="102">
        <v>538</v>
      </c>
      <c r="Q850" s="102"/>
      <c r="R850" t="s">
        <v>2348</v>
      </c>
      <c r="S850" s="102" t="s">
        <v>29</v>
      </c>
      <c r="T850" s="102" t="s">
        <v>2282</v>
      </c>
      <c r="U850" s="102" t="s">
        <v>3334</v>
      </c>
    </row>
    <row r="851" spans="1:21" x14ac:dyDescent="0.2">
      <c r="A851" s="102">
        <v>925</v>
      </c>
      <c r="B851" t="s">
        <v>417</v>
      </c>
      <c r="C851" t="s">
        <v>1036</v>
      </c>
      <c r="D851" t="s">
        <v>35</v>
      </c>
      <c r="E851" s="102">
        <v>62</v>
      </c>
      <c r="F851" s="102"/>
      <c r="G851" t="s">
        <v>2344</v>
      </c>
      <c r="H851" s="102" t="s">
        <v>29</v>
      </c>
      <c r="I851" s="102" t="s">
        <v>2282</v>
      </c>
      <c r="J851" s="102" t="s">
        <v>2281</v>
      </c>
      <c r="L851" s="102">
        <v>25156</v>
      </c>
      <c r="M851" t="s">
        <v>3653</v>
      </c>
      <c r="N851" t="s">
        <v>802</v>
      </c>
      <c r="O851" t="s">
        <v>4330</v>
      </c>
      <c r="P851" s="102">
        <v>10089</v>
      </c>
      <c r="Q851" s="102"/>
      <c r="R851" t="s">
        <v>3529</v>
      </c>
      <c r="S851" s="102" t="s">
        <v>29</v>
      </c>
      <c r="T851" s="102" t="s">
        <v>2282</v>
      </c>
      <c r="U851" s="102" t="s">
        <v>3334</v>
      </c>
    </row>
    <row r="852" spans="1:21" x14ac:dyDescent="0.2">
      <c r="A852" s="102">
        <v>10699</v>
      </c>
      <c r="B852" t="s">
        <v>777</v>
      </c>
      <c r="C852" t="s">
        <v>221</v>
      </c>
      <c r="D852" t="s">
        <v>1313</v>
      </c>
      <c r="E852" s="102">
        <v>284</v>
      </c>
      <c r="F852" s="102"/>
      <c r="G852" t="s">
        <v>2422</v>
      </c>
      <c r="H852" s="102" t="s">
        <v>29</v>
      </c>
      <c r="I852" s="102" t="s">
        <v>2282</v>
      </c>
      <c r="J852" s="102" t="s">
        <v>2281</v>
      </c>
      <c r="L852" s="102">
        <v>26109</v>
      </c>
      <c r="M852" t="s">
        <v>4331</v>
      </c>
      <c r="N852" t="s">
        <v>4332</v>
      </c>
      <c r="P852" s="102">
        <v>290</v>
      </c>
      <c r="Q852" s="102"/>
      <c r="R852" t="s">
        <v>1419</v>
      </c>
      <c r="S852" s="102" t="s">
        <v>29</v>
      </c>
      <c r="T852" s="102" t="s">
        <v>2282</v>
      </c>
      <c r="U852" s="102" t="s">
        <v>3334</v>
      </c>
    </row>
    <row r="853" spans="1:21" x14ac:dyDescent="0.2">
      <c r="A853" s="102">
        <v>1051</v>
      </c>
      <c r="B853" t="s">
        <v>241</v>
      </c>
      <c r="C853" t="s">
        <v>1051</v>
      </c>
      <c r="D853" t="s">
        <v>499</v>
      </c>
      <c r="E853" s="102">
        <v>62</v>
      </c>
      <c r="F853" s="102"/>
      <c r="G853" t="s">
        <v>2344</v>
      </c>
      <c r="H853" s="102" t="s">
        <v>29</v>
      </c>
      <c r="I853" s="102" t="s">
        <v>2282</v>
      </c>
      <c r="J853" s="102" t="s">
        <v>2281</v>
      </c>
      <c r="L853" s="102">
        <v>25365</v>
      </c>
      <c r="M853" t="s">
        <v>30</v>
      </c>
      <c r="N853" t="s">
        <v>433</v>
      </c>
      <c r="O853" t="s">
        <v>346</v>
      </c>
      <c r="P853" s="102">
        <v>335</v>
      </c>
      <c r="Q853" s="102"/>
      <c r="R853" t="s">
        <v>2475</v>
      </c>
      <c r="S853" s="102" t="s">
        <v>29</v>
      </c>
      <c r="T853" s="102" t="s">
        <v>2282</v>
      </c>
      <c r="U853" s="102" t="s">
        <v>3334</v>
      </c>
    </row>
    <row r="854" spans="1:21" x14ac:dyDescent="0.2">
      <c r="A854" s="102">
        <v>4927</v>
      </c>
      <c r="B854" t="s">
        <v>519</v>
      </c>
      <c r="C854" t="s">
        <v>713</v>
      </c>
      <c r="D854" t="s">
        <v>3335</v>
      </c>
      <c r="E854" s="102">
        <v>308</v>
      </c>
      <c r="F854" s="102"/>
      <c r="G854" t="s">
        <v>614</v>
      </c>
      <c r="H854" s="102" t="s">
        <v>39</v>
      </c>
      <c r="I854" s="102" t="s">
        <v>2282</v>
      </c>
      <c r="J854" s="102" t="s">
        <v>2281</v>
      </c>
      <c r="L854" s="102">
        <v>25329</v>
      </c>
      <c r="M854" t="s">
        <v>163</v>
      </c>
      <c r="N854" t="s">
        <v>2532</v>
      </c>
      <c r="O854" t="s">
        <v>2034</v>
      </c>
      <c r="P854" s="102">
        <v>130</v>
      </c>
      <c r="Q854" s="102"/>
      <c r="R854" t="s">
        <v>3569</v>
      </c>
      <c r="S854" s="102" t="s">
        <v>29</v>
      </c>
      <c r="T854" s="102" t="s">
        <v>2282</v>
      </c>
      <c r="U854" s="102" t="s">
        <v>3334</v>
      </c>
    </row>
    <row r="855" spans="1:21" x14ac:dyDescent="0.2">
      <c r="A855" s="102">
        <v>742</v>
      </c>
      <c r="B855" t="s">
        <v>103</v>
      </c>
      <c r="C855" t="s">
        <v>1842</v>
      </c>
      <c r="D855" t="s">
        <v>1843</v>
      </c>
      <c r="E855" s="102">
        <v>10010</v>
      </c>
      <c r="F855" s="102"/>
      <c r="G855" t="s">
        <v>2459</v>
      </c>
      <c r="H855" s="102" t="s">
        <v>39</v>
      </c>
      <c r="I855" s="102" t="s">
        <v>2282</v>
      </c>
      <c r="J855" s="102" t="s">
        <v>2281</v>
      </c>
      <c r="L855" s="102">
        <v>17956</v>
      </c>
      <c r="M855" t="s">
        <v>42</v>
      </c>
      <c r="N855" t="s">
        <v>4333</v>
      </c>
      <c r="O855" t="s">
        <v>4334</v>
      </c>
      <c r="P855" s="102">
        <v>538</v>
      </c>
      <c r="Q855" s="102"/>
      <c r="R855" t="s">
        <v>2348</v>
      </c>
      <c r="S855" s="102" t="s">
        <v>29</v>
      </c>
      <c r="T855" s="102" t="s">
        <v>2282</v>
      </c>
      <c r="U855" s="102" t="s">
        <v>3334</v>
      </c>
    </row>
    <row r="856" spans="1:21" x14ac:dyDescent="0.2">
      <c r="A856" s="102">
        <v>6229</v>
      </c>
      <c r="B856" t="s">
        <v>103</v>
      </c>
      <c r="C856" t="s">
        <v>215</v>
      </c>
      <c r="D856" t="s">
        <v>0</v>
      </c>
      <c r="E856" s="102">
        <v>674</v>
      </c>
      <c r="F856" s="102"/>
      <c r="G856" t="s">
        <v>1521</v>
      </c>
      <c r="H856" s="102" t="s">
        <v>39</v>
      </c>
      <c r="I856" s="102" t="s">
        <v>2282</v>
      </c>
      <c r="J856" s="102" t="s">
        <v>2281</v>
      </c>
      <c r="L856" s="102">
        <v>25292</v>
      </c>
      <c r="M856" t="s">
        <v>121</v>
      </c>
      <c r="N856" t="s">
        <v>2009</v>
      </c>
      <c r="O856" t="s">
        <v>271</v>
      </c>
      <c r="P856" s="102">
        <v>10292</v>
      </c>
      <c r="Q856" s="102"/>
      <c r="R856" t="s">
        <v>2790</v>
      </c>
      <c r="S856" s="102" t="s">
        <v>29</v>
      </c>
      <c r="T856" s="102" t="s">
        <v>2282</v>
      </c>
      <c r="U856" s="102" t="s">
        <v>3334</v>
      </c>
    </row>
    <row r="857" spans="1:21" x14ac:dyDescent="0.2">
      <c r="A857" s="102">
        <v>823</v>
      </c>
      <c r="B857" t="s">
        <v>1675</v>
      </c>
      <c r="C857" t="s">
        <v>376</v>
      </c>
      <c r="D857" t="s">
        <v>377</v>
      </c>
      <c r="E857" s="102">
        <v>10173</v>
      </c>
      <c r="F857" s="102"/>
      <c r="G857" t="s">
        <v>2311</v>
      </c>
      <c r="H857" s="102" t="s">
        <v>39</v>
      </c>
      <c r="I857" s="102" t="s">
        <v>2282</v>
      </c>
      <c r="J857" s="102" t="s">
        <v>2281</v>
      </c>
      <c r="L857" s="102">
        <v>28418</v>
      </c>
      <c r="M857" t="s">
        <v>42</v>
      </c>
      <c r="N857" t="s">
        <v>316</v>
      </c>
      <c r="O857" t="s">
        <v>438</v>
      </c>
      <c r="P857" s="102">
        <v>556</v>
      </c>
      <c r="Q857" s="102"/>
      <c r="R857" t="s">
        <v>3536</v>
      </c>
      <c r="S857" s="102" t="s">
        <v>29</v>
      </c>
      <c r="T857" s="102" t="s">
        <v>2282</v>
      </c>
      <c r="U857" s="102" t="s">
        <v>3334</v>
      </c>
    </row>
    <row r="858" spans="1:21" x14ac:dyDescent="0.2">
      <c r="A858" s="102">
        <v>8245</v>
      </c>
      <c r="B858" t="s">
        <v>708</v>
      </c>
      <c r="C858" t="s">
        <v>54</v>
      </c>
      <c r="D858" t="s">
        <v>66</v>
      </c>
      <c r="E858" s="102">
        <v>736</v>
      </c>
      <c r="F858" s="102"/>
      <c r="G858" t="s">
        <v>2300</v>
      </c>
      <c r="H858" s="102" t="s">
        <v>39</v>
      </c>
      <c r="I858" s="102" t="s">
        <v>2282</v>
      </c>
      <c r="J858" s="102" t="s">
        <v>2281</v>
      </c>
      <c r="L858" s="102">
        <v>24785</v>
      </c>
      <c r="M858" t="s">
        <v>88</v>
      </c>
      <c r="N858" t="s">
        <v>4335</v>
      </c>
      <c r="O858" t="s">
        <v>4336</v>
      </c>
      <c r="P858" s="102">
        <v>643</v>
      </c>
      <c r="Q858" s="102"/>
      <c r="R858" t="s">
        <v>2324</v>
      </c>
      <c r="S858" s="102" t="s">
        <v>29</v>
      </c>
      <c r="T858" s="102" t="s">
        <v>2282</v>
      </c>
      <c r="U858" s="102" t="s">
        <v>3334</v>
      </c>
    </row>
    <row r="859" spans="1:21" x14ac:dyDescent="0.2">
      <c r="A859" s="102">
        <v>25834</v>
      </c>
      <c r="B859" t="s">
        <v>2070</v>
      </c>
      <c r="C859" t="s">
        <v>229</v>
      </c>
      <c r="D859" t="s">
        <v>1782</v>
      </c>
      <c r="E859" s="102">
        <v>736</v>
      </c>
      <c r="F859" s="102"/>
      <c r="G859" t="s">
        <v>2300</v>
      </c>
      <c r="H859" s="102" t="s">
        <v>39</v>
      </c>
      <c r="I859" s="102" t="s">
        <v>2282</v>
      </c>
      <c r="J859" s="102" t="s">
        <v>2281</v>
      </c>
      <c r="L859" s="102">
        <v>20528</v>
      </c>
      <c r="M859" t="s">
        <v>32</v>
      </c>
      <c r="N859" t="s">
        <v>4337</v>
      </c>
      <c r="O859" t="s">
        <v>4338</v>
      </c>
      <c r="P859" s="102">
        <v>10173</v>
      </c>
      <c r="Q859" s="102"/>
      <c r="R859" t="s">
        <v>2311</v>
      </c>
      <c r="S859" s="102" t="s">
        <v>29</v>
      </c>
      <c r="T859" s="102" t="s">
        <v>2282</v>
      </c>
      <c r="U859" s="102" t="s">
        <v>3334</v>
      </c>
    </row>
    <row r="860" spans="1:21" x14ac:dyDescent="0.2">
      <c r="A860" s="102">
        <v>15275</v>
      </c>
      <c r="B860" t="s">
        <v>613</v>
      </c>
      <c r="C860" t="s">
        <v>408</v>
      </c>
      <c r="D860" t="s">
        <v>65</v>
      </c>
      <c r="E860" s="102">
        <v>736</v>
      </c>
      <c r="F860" s="102"/>
      <c r="G860" t="s">
        <v>2300</v>
      </c>
      <c r="H860" s="102" t="s">
        <v>39</v>
      </c>
      <c r="I860" s="102" t="s">
        <v>2282</v>
      </c>
      <c r="J860" s="102" t="s">
        <v>2281</v>
      </c>
      <c r="L860" s="102">
        <v>27161</v>
      </c>
      <c r="M860" t="s">
        <v>166</v>
      </c>
      <c r="N860" t="s">
        <v>4339</v>
      </c>
      <c r="O860" t="s">
        <v>4066</v>
      </c>
      <c r="P860" s="102">
        <v>10322</v>
      </c>
      <c r="Q860" s="102"/>
      <c r="R860" t="s">
        <v>3520</v>
      </c>
      <c r="S860" s="102" t="s">
        <v>29</v>
      </c>
      <c r="T860" s="102" t="s">
        <v>2282</v>
      </c>
      <c r="U860" s="102" t="s">
        <v>3334</v>
      </c>
    </row>
    <row r="861" spans="1:21" x14ac:dyDescent="0.2">
      <c r="A861" s="102">
        <v>22002</v>
      </c>
      <c r="B861" t="s">
        <v>267</v>
      </c>
      <c r="C861" t="s">
        <v>408</v>
      </c>
      <c r="D861" t="s">
        <v>65</v>
      </c>
      <c r="E861" s="102">
        <v>736</v>
      </c>
      <c r="F861" s="102"/>
      <c r="G861" t="s">
        <v>2300</v>
      </c>
      <c r="H861" s="102" t="s">
        <v>39</v>
      </c>
      <c r="I861" s="102" t="s">
        <v>2282</v>
      </c>
      <c r="J861" s="102" t="s">
        <v>2281</v>
      </c>
      <c r="L861" s="102">
        <v>21550</v>
      </c>
      <c r="M861" t="s">
        <v>1300</v>
      </c>
      <c r="N861" t="s">
        <v>4340</v>
      </c>
      <c r="P861" s="102">
        <v>248</v>
      </c>
      <c r="Q861" s="102"/>
      <c r="R861" t="s">
        <v>2444</v>
      </c>
      <c r="S861" s="102" t="s">
        <v>29</v>
      </c>
      <c r="T861" s="102" t="s">
        <v>2282</v>
      </c>
      <c r="U861" s="102" t="s">
        <v>3334</v>
      </c>
    </row>
    <row r="862" spans="1:21" x14ac:dyDescent="0.2">
      <c r="A862" s="102">
        <v>1223</v>
      </c>
      <c r="B862" t="s">
        <v>4341</v>
      </c>
      <c r="C862" t="s">
        <v>36</v>
      </c>
      <c r="D862" t="s">
        <v>210</v>
      </c>
      <c r="E862" s="102">
        <v>577</v>
      </c>
      <c r="F862" s="102"/>
      <c r="G862" t="s">
        <v>3404</v>
      </c>
      <c r="H862" s="102" t="s">
        <v>39</v>
      </c>
      <c r="I862" s="102" t="s">
        <v>2282</v>
      </c>
      <c r="J862" s="102" t="s">
        <v>2281</v>
      </c>
      <c r="L862" s="102">
        <v>24540</v>
      </c>
      <c r="M862" t="s">
        <v>147</v>
      </c>
      <c r="N862" t="s">
        <v>161</v>
      </c>
      <c r="O862" t="s">
        <v>4342</v>
      </c>
      <c r="P862" s="102">
        <v>10316</v>
      </c>
      <c r="Q862" s="102"/>
      <c r="R862" t="s">
        <v>3560</v>
      </c>
      <c r="S862" s="102" t="s">
        <v>29</v>
      </c>
      <c r="T862" s="102" t="s">
        <v>2282</v>
      </c>
      <c r="U862" s="102" t="s">
        <v>3334</v>
      </c>
    </row>
    <row r="863" spans="1:21" x14ac:dyDescent="0.2">
      <c r="A863" s="102">
        <v>28842</v>
      </c>
      <c r="B863" t="s">
        <v>2013</v>
      </c>
      <c r="C863" t="s">
        <v>771</v>
      </c>
      <c r="D863" t="s">
        <v>217</v>
      </c>
      <c r="E863" s="102">
        <v>176</v>
      </c>
      <c r="F863" s="102"/>
      <c r="G863" t="s">
        <v>2400</v>
      </c>
      <c r="H863" s="102" t="s">
        <v>39</v>
      </c>
      <c r="I863" s="102" t="s">
        <v>2282</v>
      </c>
      <c r="J863" s="102" t="s">
        <v>2281</v>
      </c>
      <c r="L863" s="102">
        <v>24439</v>
      </c>
      <c r="M863" t="s">
        <v>417</v>
      </c>
      <c r="N863" t="s">
        <v>126</v>
      </c>
      <c r="O863" t="s">
        <v>161</v>
      </c>
      <c r="P863" s="102">
        <v>293</v>
      </c>
      <c r="Q863" s="102"/>
      <c r="R863" t="s">
        <v>2329</v>
      </c>
      <c r="S863" s="102" t="s">
        <v>29</v>
      </c>
      <c r="T863" s="102" t="s">
        <v>2282</v>
      </c>
      <c r="U863" s="102" t="s">
        <v>3334</v>
      </c>
    </row>
    <row r="864" spans="1:21" x14ac:dyDescent="0.2">
      <c r="A864" s="102">
        <v>28840</v>
      </c>
      <c r="B864" t="s">
        <v>1239</v>
      </c>
      <c r="C864" t="s">
        <v>948</v>
      </c>
      <c r="D864" t="s">
        <v>949</v>
      </c>
      <c r="E864" s="102">
        <v>646</v>
      </c>
      <c r="F864" s="102"/>
      <c r="G864" t="s">
        <v>2736</v>
      </c>
      <c r="H864" s="102" t="s">
        <v>39</v>
      </c>
      <c r="I864" s="102" t="s">
        <v>2282</v>
      </c>
      <c r="J864" s="102" t="s">
        <v>2281</v>
      </c>
      <c r="L864" s="102">
        <v>29537</v>
      </c>
      <c r="M864" t="s">
        <v>4343</v>
      </c>
      <c r="N864" t="s">
        <v>4344</v>
      </c>
      <c r="P864" s="102">
        <v>10176</v>
      </c>
      <c r="Q864" s="102"/>
      <c r="R864" t="s">
        <v>684</v>
      </c>
      <c r="S864" s="102" t="s">
        <v>29</v>
      </c>
      <c r="T864" s="102" t="s">
        <v>2282</v>
      </c>
      <c r="U864" s="102" t="s">
        <v>3334</v>
      </c>
    </row>
    <row r="865" spans="1:21" x14ac:dyDescent="0.2">
      <c r="A865" s="102">
        <v>5675</v>
      </c>
      <c r="B865" t="s">
        <v>819</v>
      </c>
      <c r="C865" t="s">
        <v>4345</v>
      </c>
      <c r="D865" t="s">
        <v>1232</v>
      </c>
      <c r="E865" s="102">
        <v>67</v>
      </c>
      <c r="F865" s="102"/>
      <c r="G865" t="s">
        <v>3517</v>
      </c>
      <c r="H865" s="102" t="s">
        <v>39</v>
      </c>
      <c r="I865" s="102" t="s">
        <v>2282</v>
      </c>
      <c r="J865" s="102" t="s">
        <v>2281</v>
      </c>
      <c r="L865" s="102">
        <v>5970</v>
      </c>
      <c r="M865" t="s">
        <v>32</v>
      </c>
      <c r="N865" t="s">
        <v>4346</v>
      </c>
      <c r="O865" t="s">
        <v>4347</v>
      </c>
      <c r="P865" s="102">
        <v>10422</v>
      </c>
      <c r="Q865" s="102"/>
      <c r="R865" t="s">
        <v>2862</v>
      </c>
      <c r="S865" s="102" t="s">
        <v>29</v>
      </c>
      <c r="T865" s="102" t="s">
        <v>2282</v>
      </c>
      <c r="U865" s="102" t="s">
        <v>3334</v>
      </c>
    </row>
    <row r="866" spans="1:21" x14ac:dyDescent="0.2">
      <c r="A866" s="102">
        <v>22360</v>
      </c>
      <c r="B866" t="s">
        <v>1794</v>
      </c>
      <c r="C866" t="s">
        <v>222</v>
      </c>
      <c r="D866" t="s">
        <v>2133</v>
      </c>
      <c r="E866" s="102">
        <v>67</v>
      </c>
      <c r="F866" s="102"/>
      <c r="G866" t="s">
        <v>3517</v>
      </c>
      <c r="H866" s="102" t="s">
        <v>39</v>
      </c>
      <c r="I866" s="102" t="s">
        <v>2282</v>
      </c>
      <c r="J866" s="102" t="s">
        <v>2281</v>
      </c>
      <c r="L866" s="102">
        <v>24630</v>
      </c>
      <c r="M866" t="s">
        <v>365</v>
      </c>
      <c r="N866" t="s">
        <v>4348</v>
      </c>
      <c r="O866" t="s">
        <v>4349</v>
      </c>
      <c r="P866" s="102">
        <v>10036</v>
      </c>
      <c r="Q866" s="102"/>
      <c r="R866" t="s">
        <v>2835</v>
      </c>
      <c r="S866" s="102" t="s">
        <v>29</v>
      </c>
      <c r="T866" s="102" t="s">
        <v>2282</v>
      </c>
      <c r="U866" s="102" t="s">
        <v>3334</v>
      </c>
    </row>
    <row r="867" spans="1:21" x14ac:dyDescent="0.2">
      <c r="A867" s="102">
        <v>14452</v>
      </c>
      <c r="B867" t="s">
        <v>1317</v>
      </c>
      <c r="C867" t="s">
        <v>665</v>
      </c>
      <c r="D867" t="s">
        <v>74</v>
      </c>
      <c r="E867" s="102">
        <v>67</v>
      </c>
      <c r="F867" s="102"/>
      <c r="G867" t="s">
        <v>3517</v>
      </c>
      <c r="H867" s="102" t="s">
        <v>39</v>
      </c>
      <c r="I867" s="102" t="s">
        <v>2282</v>
      </c>
      <c r="J867" s="102" t="s">
        <v>2281</v>
      </c>
      <c r="L867" s="102">
        <v>31600</v>
      </c>
      <c r="M867" t="s">
        <v>142</v>
      </c>
      <c r="N867" t="s">
        <v>4350</v>
      </c>
      <c r="O867" t="s">
        <v>4351</v>
      </c>
      <c r="P867" s="102">
        <v>10118</v>
      </c>
      <c r="Q867" s="102"/>
      <c r="R867" t="s">
        <v>2236</v>
      </c>
      <c r="S867" s="102" t="s">
        <v>29</v>
      </c>
      <c r="T867" s="102" t="s">
        <v>2282</v>
      </c>
      <c r="U867" s="102" t="s">
        <v>3334</v>
      </c>
    </row>
    <row r="868" spans="1:21" x14ac:dyDescent="0.2">
      <c r="A868" s="102">
        <v>9193</v>
      </c>
      <c r="B868" t="s">
        <v>535</v>
      </c>
      <c r="C868" t="s">
        <v>1119</v>
      </c>
      <c r="D868" t="s">
        <v>527</v>
      </c>
      <c r="E868" s="102">
        <v>175</v>
      </c>
      <c r="F868" s="102"/>
      <c r="G868" t="s">
        <v>2306</v>
      </c>
      <c r="H868" s="102" t="s">
        <v>39</v>
      </c>
      <c r="I868" s="102" t="s">
        <v>2282</v>
      </c>
      <c r="J868" s="102" t="s">
        <v>2281</v>
      </c>
      <c r="L868" s="102">
        <v>24533</v>
      </c>
      <c r="M868" t="s">
        <v>30</v>
      </c>
      <c r="N868" t="s">
        <v>247</v>
      </c>
      <c r="O868" t="s">
        <v>4352</v>
      </c>
      <c r="P868" s="102">
        <v>575</v>
      </c>
      <c r="Q868" s="102"/>
      <c r="R868" t="s">
        <v>118</v>
      </c>
      <c r="S868" s="102" t="s">
        <v>29</v>
      </c>
      <c r="T868" s="102" t="s">
        <v>2282</v>
      </c>
      <c r="U868" s="102" t="s">
        <v>3334</v>
      </c>
    </row>
    <row r="869" spans="1:21" x14ac:dyDescent="0.2">
      <c r="A869" s="102">
        <v>24218</v>
      </c>
      <c r="B869" t="s">
        <v>584</v>
      </c>
      <c r="C869" t="s">
        <v>845</v>
      </c>
      <c r="D869" t="s">
        <v>2104</v>
      </c>
      <c r="E869" s="102">
        <v>67</v>
      </c>
      <c r="F869" s="102"/>
      <c r="G869" t="s">
        <v>3517</v>
      </c>
      <c r="H869" s="102" t="s">
        <v>39</v>
      </c>
      <c r="I869" s="102" t="s">
        <v>2282</v>
      </c>
      <c r="J869" s="102" t="s">
        <v>2281</v>
      </c>
      <c r="L869" s="102">
        <v>24780</v>
      </c>
      <c r="M869" t="s">
        <v>166</v>
      </c>
      <c r="N869" t="s">
        <v>233</v>
      </c>
      <c r="O869" t="s">
        <v>3744</v>
      </c>
      <c r="P869" s="102">
        <v>643</v>
      </c>
      <c r="Q869" s="102"/>
      <c r="R869" t="s">
        <v>2324</v>
      </c>
      <c r="S869" s="102" t="s">
        <v>29</v>
      </c>
      <c r="T869" s="102" t="s">
        <v>2282</v>
      </c>
      <c r="U869" s="102" t="s">
        <v>3334</v>
      </c>
    </row>
    <row r="870" spans="1:21" x14ac:dyDescent="0.2">
      <c r="A870" s="102">
        <v>10762</v>
      </c>
      <c r="B870" t="s">
        <v>1315</v>
      </c>
      <c r="C870" t="s">
        <v>900</v>
      </c>
      <c r="D870" t="s">
        <v>1065</v>
      </c>
      <c r="E870" s="102">
        <v>78</v>
      </c>
      <c r="F870" s="102"/>
      <c r="G870" t="s">
        <v>2325</v>
      </c>
      <c r="H870" s="102" t="s">
        <v>39</v>
      </c>
      <c r="I870" s="102" t="s">
        <v>2282</v>
      </c>
      <c r="J870" s="102" t="s">
        <v>2281</v>
      </c>
      <c r="L870" s="102">
        <v>24493</v>
      </c>
      <c r="M870" t="s">
        <v>978</v>
      </c>
      <c r="N870" t="s">
        <v>233</v>
      </c>
      <c r="O870" t="s">
        <v>3493</v>
      </c>
      <c r="P870" s="102">
        <v>335</v>
      </c>
      <c r="Q870" s="102"/>
      <c r="R870" t="s">
        <v>2475</v>
      </c>
      <c r="S870" s="102" t="s">
        <v>29</v>
      </c>
      <c r="T870" s="102" t="s">
        <v>2282</v>
      </c>
      <c r="U870" s="102" t="s">
        <v>3334</v>
      </c>
    </row>
    <row r="871" spans="1:21" x14ac:dyDescent="0.2">
      <c r="A871" s="102">
        <v>22803</v>
      </c>
      <c r="B871" t="s">
        <v>2386</v>
      </c>
      <c r="C871" t="s">
        <v>2387</v>
      </c>
      <c r="D871" t="s">
        <v>2388</v>
      </c>
      <c r="E871" s="102">
        <v>309</v>
      </c>
      <c r="F871" s="102"/>
      <c r="G871" t="s">
        <v>2367</v>
      </c>
      <c r="H871" s="102" t="s">
        <v>39</v>
      </c>
      <c r="I871" s="102" t="s">
        <v>2282</v>
      </c>
      <c r="J871" s="102" t="s">
        <v>2281</v>
      </c>
      <c r="L871" s="102">
        <v>29335</v>
      </c>
      <c r="M871" t="s">
        <v>30</v>
      </c>
      <c r="N871" t="s">
        <v>4353</v>
      </c>
      <c r="O871" t="s">
        <v>70</v>
      </c>
      <c r="P871" s="102">
        <v>195</v>
      </c>
      <c r="Q871" s="102"/>
      <c r="R871" t="s">
        <v>2585</v>
      </c>
      <c r="S871" s="102" t="s">
        <v>29</v>
      </c>
      <c r="T871" s="102" t="s">
        <v>2282</v>
      </c>
      <c r="U871" s="102" t="s">
        <v>3334</v>
      </c>
    </row>
    <row r="872" spans="1:21" x14ac:dyDescent="0.2">
      <c r="A872" s="102">
        <v>31393</v>
      </c>
      <c r="B872" t="s">
        <v>1166</v>
      </c>
      <c r="C872" t="s">
        <v>2383</v>
      </c>
      <c r="D872" t="s">
        <v>279</v>
      </c>
      <c r="E872" s="102">
        <v>309</v>
      </c>
      <c r="F872" s="102"/>
      <c r="G872" t="s">
        <v>2367</v>
      </c>
      <c r="H872" s="102" t="s">
        <v>39</v>
      </c>
      <c r="I872" s="102" t="s">
        <v>2282</v>
      </c>
      <c r="J872" s="102" t="s">
        <v>2281</v>
      </c>
      <c r="L872" s="102">
        <v>16269</v>
      </c>
      <c r="M872" t="s">
        <v>136</v>
      </c>
      <c r="N872" t="s">
        <v>944</v>
      </c>
      <c r="O872" t="s">
        <v>1184</v>
      </c>
      <c r="P872" s="102">
        <v>10108</v>
      </c>
      <c r="Q872" s="102"/>
      <c r="R872" t="s">
        <v>3534</v>
      </c>
      <c r="S872" s="102" t="s">
        <v>29</v>
      </c>
      <c r="T872" s="102" t="s">
        <v>2282</v>
      </c>
      <c r="U872" s="102" t="s">
        <v>3334</v>
      </c>
    </row>
    <row r="873" spans="1:21" x14ac:dyDescent="0.2">
      <c r="A873" s="102">
        <v>28626</v>
      </c>
      <c r="B873" t="s">
        <v>199</v>
      </c>
      <c r="C873" t="s">
        <v>228</v>
      </c>
      <c r="D873" t="s">
        <v>1157</v>
      </c>
      <c r="E873" s="102">
        <v>321</v>
      </c>
      <c r="F873" s="102"/>
      <c r="G873" t="s">
        <v>512</v>
      </c>
      <c r="H873" s="102" t="s">
        <v>29</v>
      </c>
      <c r="I873" s="102" t="s">
        <v>2284</v>
      </c>
      <c r="J873" s="102" t="s">
        <v>2281</v>
      </c>
      <c r="L873" s="102">
        <v>677</v>
      </c>
      <c r="M873" t="s">
        <v>192</v>
      </c>
      <c r="N873" t="s">
        <v>4354</v>
      </c>
      <c r="O873" t="s">
        <v>4355</v>
      </c>
      <c r="P873" s="102">
        <v>655</v>
      </c>
      <c r="Q873" s="102"/>
      <c r="R873" t="s">
        <v>1516</v>
      </c>
      <c r="S873" s="102" t="s">
        <v>29</v>
      </c>
      <c r="T873" s="102" t="s">
        <v>2282</v>
      </c>
      <c r="U873" s="102" t="s">
        <v>3334</v>
      </c>
    </row>
    <row r="874" spans="1:21" x14ac:dyDescent="0.2">
      <c r="A874" s="102">
        <v>371</v>
      </c>
      <c r="B874" t="s">
        <v>130</v>
      </c>
      <c r="C874" t="s">
        <v>212</v>
      </c>
      <c r="D874" t="s">
        <v>943</v>
      </c>
      <c r="E874" s="102">
        <v>180</v>
      </c>
      <c r="F874" s="102"/>
      <c r="G874" t="s">
        <v>2479</v>
      </c>
      <c r="H874" s="102" t="s">
        <v>29</v>
      </c>
      <c r="I874" s="102" t="s">
        <v>2284</v>
      </c>
      <c r="J874" s="102" t="s">
        <v>2281</v>
      </c>
      <c r="L874" s="102">
        <v>21516</v>
      </c>
      <c r="M874" t="s">
        <v>4356</v>
      </c>
      <c r="N874" t="s">
        <v>4354</v>
      </c>
      <c r="O874" t="s">
        <v>4357</v>
      </c>
      <c r="P874" s="102">
        <v>10174</v>
      </c>
      <c r="Q874" s="102"/>
      <c r="S874" s="102" t="s">
        <v>29</v>
      </c>
      <c r="T874" s="102" t="s">
        <v>2282</v>
      </c>
      <c r="U874" s="102" t="s">
        <v>3334</v>
      </c>
    </row>
    <row r="875" spans="1:21" x14ac:dyDescent="0.2">
      <c r="A875" s="102">
        <v>20876</v>
      </c>
      <c r="B875" t="s">
        <v>123</v>
      </c>
      <c r="C875" t="s">
        <v>35</v>
      </c>
      <c r="D875" t="s">
        <v>36</v>
      </c>
      <c r="E875" s="102">
        <v>10043</v>
      </c>
      <c r="F875" s="102"/>
      <c r="G875" t="s">
        <v>2339</v>
      </c>
      <c r="H875" s="102" t="s">
        <v>29</v>
      </c>
      <c r="I875" s="102" t="s">
        <v>2284</v>
      </c>
      <c r="J875" s="102" t="s">
        <v>2281</v>
      </c>
      <c r="L875" s="102">
        <v>9344</v>
      </c>
      <c r="M875" t="s">
        <v>4358</v>
      </c>
      <c r="N875" t="s">
        <v>4359</v>
      </c>
      <c r="O875" t="s">
        <v>4360</v>
      </c>
      <c r="P875" s="102">
        <v>643</v>
      </c>
      <c r="Q875" s="102"/>
      <c r="R875" t="s">
        <v>2324</v>
      </c>
      <c r="S875" s="102" t="s">
        <v>29</v>
      </c>
      <c r="T875" s="102" t="s">
        <v>2282</v>
      </c>
      <c r="U875" s="102" t="s">
        <v>3334</v>
      </c>
    </row>
    <row r="876" spans="1:21" x14ac:dyDescent="0.2">
      <c r="A876" s="102">
        <v>424</v>
      </c>
      <c r="B876" t="s">
        <v>957</v>
      </c>
      <c r="C876" t="s">
        <v>206</v>
      </c>
      <c r="D876" t="s">
        <v>138</v>
      </c>
      <c r="E876" s="102">
        <v>626</v>
      </c>
      <c r="F876" s="102"/>
      <c r="G876" t="s">
        <v>2543</v>
      </c>
      <c r="H876" s="102" t="s">
        <v>29</v>
      </c>
      <c r="I876" s="102" t="s">
        <v>2284</v>
      </c>
      <c r="J876" s="102" t="s">
        <v>2281</v>
      </c>
      <c r="L876" s="102">
        <v>25344</v>
      </c>
      <c r="M876" t="s">
        <v>150</v>
      </c>
      <c r="N876" t="s">
        <v>612</v>
      </c>
      <c r="O876" t="s">
        <v>43</v>
      </c>
      <c r="P876" s="102">
        <v>10118</v>
      </c>
      <c r="Q876" s="102"/>
      <c r="R876" t="s">
        <v>2236</v>
      </c>
      <c r="S876" s="102" t="s">
        <v>29</v>
      </c>
      <c r="T876" s="102" t="s">
        <v>2282</v>
      </c>
      <c r="U876" s="102" t="s">
        <v>3334</v>
      </c>
    </row>
    <row r="877" spans="1:21" x14ac:dyDescent="0.2">
      <c r="A877" s="102">
        <v>485</v>
      </c>
      <c r="B877" t="s">
        <v>142</v>
      </c>
      <c r="C877" t="s">
        <v>668</v>
      </c>
      <c r="D877" t="s">
        <v>407</v>
      </c>
      <c r="E877" s="102">
        <v>347</v>
      </c>
      <c r="F877" s="102"/>
      <c r="G877" t="s">
        <v>2472</v>
      </c>
      <c r="H877" s="102" t="s">
        <v>29</v>
      </c>
      <c r="I877" s="102" t="s">
        <v>2284</v>
      </c>
      <c r="J877" s="102" t="s">
        <v>2281</v>
      </c>
      <c r="L877" s="102">
        <v>24850</v>
      </c>
      <c r="M877" t="s">
        <v>244</v>
      </c>
      <c r="N877" t="s">
        <v>4361</v>
      </c>
      <c r="O877" t="s">
        <v>66</v>
      </c>
      <c r="P877" s="102">
        <v>10173</v>
      </c>
      <c r="Q877" s="102"/>
      <c r="R877" t="s">
        <v>2311</v>
      </c>
      <c r="S877" s="102" t="s">
        <v>29</v>
      </c>
      <c r="T877" s="102" t="s">
        <v>2282</v>
      </c>
      <c r="U877" s="102" t="s">
        <v>3334</v>
      </c>
    </row>
    <row r="878" spans="1:21" x14ac:dyDescent="0.2">
      <c r="A878" s="102">
        <v>16140</v>
      </c>
      <c r="B878" t="s">
        <v>123</v>
      </c>
      <c r="C878" t="s">
        <v>215</v>
      </c>
      <c r="D878" t="s">
        <v>81</v>
      </c>
      <c r="E878" s="102">
        <v>10018</v>
      </c>
      <c r="F878" s="102"/>
      <c r="G878" t="s">
        <v>2427</v>
      </c>
      <c r="H878" s="102" t="s">
        <v>29</v>
      </c>
      <c r="I878" s="102" t="s">
        <v>2284</v>
      </c>
      <c r="J878" s="102" t="s">
        <v>2281</v>
      </c>
      <c r="L878" s="102">
        <v>24629</v>
      </c>
      <c r="M878" t="s">
        <v>365</v>
      </c>
      <c r="N878" t="s">
        <v>710</v>
      </c>
      <c r="O878" t="s">
        <v>4362</v>
      </c>
      <c r="P878" s="102">
        <v>290</v>
      </c>
      <c r="Q878" s="102"/>
      <c r="R878" t="s">
        <v>1419</v>
      </c>
      <c r="S878" s="102" t="s">
        <v>29</v>
      </c>
      <c r="T878" s="102" t="s">
        <v>2282</v>
      </c>
      <c r="U878" s="102" t="s">
        <v>3334</v>
      </c>
    </row>
    <row r="879" spans="1:21" x14ac:dyDescent="0.2">
      <c r="A879" s="102">
        <v>618</v>
      </c>
      <c r="B879" t="s">
        <v>136</v>
      </c>
      <c r="C879" t="s">
        <v>367</v>
      </c>
      <c r="D879" t="s">
        <v>43</v>
      </c>
      <c r="E879" s="102">
        <v>308</v>
      </c>
      <c r="F879" s="102"/>
      <c r="G879" t="s">
        <v>614</v>
      </c>
      <c r="H879" s="102" t="s">
        <v>29</v>
      </c>
      <c r="I879" s="102" t="s">
        <v>2284</v>
      </c>
      <c r="J879" s="102" t="s">
        <v>2281</v>
      </c>
      <c r="L879" s="102">
        <v>24714</v>
      </c>
      <c r="M879" t="s">
        <v>80</v>
      </c>
      <c r="N879" t="s">
        <v>4363</v>
      </c>
      <c r="O879" t="s">
        <v>0</v>
      </c>
      <c r="P879" s="102">
        <v>10279</v>
      </c>
      <c r="Q879" s="102"/>
      <c r="R879" t="s">
        <v>2800</v>
      </c>
      <c r="S879" s="102" t="s">
        <v>29</v>
      </c>
      <c r="T879" s="102" t="s">
        <v>2282</v>
      </c>
      <c r="U879" s="102" t="s">
        <v>3334</v>
      </c>
    </row>
    <row r="880" spans="1:21" x14ac:dyDescent="0.2">
      <c r="A880" s="102">
        <v>491</v>
      </c>
      <c r="B880" t="s">
        <v>771</v>
      </c>
      <c r="C880" t="s">
        <v>965</v>
      </c>
      <c r="D880" t="s">
        <v>966</v>
      </c>
      <c r="E880" s="102">
        <v>2</v>
      </c>
      <c r="F880" s="102"/>
      <c r="G880" t="s">
        <v>2512</v>
      </c>
      <c r="H880" s="102" t="s">
        <v>29</v>
      </c>
      <c r="I880" s="102" t="s">
        <v>2284</v>
      </c>
      <c r="J880" s="102" t="s">
        <v>2281</v>
      </c>
      <c r="L880" s="102">
        <v>24492</v>
      </c>
      <c r="M880" t="s">
        <v>187</v>
      </c>
      <c r="N880" t="s">
        <v>152</v>
      </c>
      <c r="O880" t="s">
        <v>4364</v>
      </c>
      <c r="P880" s="102">
        <v>10419</v>
      </c>
      <c r="Q880" s="102"/>
      <c r="R880" t="s">
        <v>2900</v>
      </c>
      <c r="S880" s="102" t="s">
        <v>29</v>
      </c>
      <c r="T880" s="102" t="s">
        <v>2282</v>
      </c>
      <c r="U880" s="102" t="s">
        <v>3334</v>
      </c>
    </row>
    <row r="881" spans="1:21" x14ac:dyDescent="0.2">
      <c r="A881" s="102">
        <v>460</v>
      </c>
      <c r="B881" t="s">
        <v>214</v>
      </c>
      <c r="C881" t="s">
        <v>282</v>
      </c>
      <c r="D881" t="s">
        <v>653</v>
      </c>
      <c r="E881" s="102">
        <v>103</v>
      </c>
      <c r="F881" s="102"/>
      <c r="G881" t="s">
        <v>2548</v>
      </c>
      <c r="H881" s="102" t="s">
        <v>29</v>
      </c>
      <c r="I881" s="102" t="s">
        <v>2284</v>
      </c>
      <c r="J881" s="102" t="s">
        <v>2281</v>
      </c>
      <c r="L881" s="102">
        <v>24569</v>
      </c>
      <c r="M881" t="s">
        <v>211</v>
      </c>
      <c r="N881" t="s">
        <v>4365</v>
      </c>
      <c r="O881" t="s">
        <v>496</v>
      </c>
      <c r="P881" s="102">
        <v>291</v>
      </c>
      <c r="Q881" s="102"/>
      <c r="R881" t="s">
        <v>2580</v>
      </c>
      <c r="S881" s="102" t="s">
        <v>29</v>
      </c>
      <c r="T881" s="102" t="s">
        <v>2282</v>
      </c>
      <c r="U881" s="102" t="s">
        <v>3334</v>
      </c>
    </row>
    <row r="882" spans="1:21" x14ac:dyDescent="0.2">
      <c r="A882" s="102">
        <v>610</v>
      </c>
      <c r="B882" t="s">
        <v>166</v>
      </c>
      <c r="C882" t="s">
        <v>351</v>
      </c>
      <c r="D882" t="s">
        <v>985</v>
      </c>
      <c r="E882" s="102">
        <v>52</v>
      </c>
      <c r="F882" s="102"/>
      <c r="G882" t="s">
        <v>685</v>
      </c>
      <c r="H882" s="102" t="s">
        <v>29</v>
      </c>
      <c r="I882" s="102" t="s">
        <v>2284</v>
      </c>
      <c r="J882" s="102" t="s">
        <v>2281</v>
      </c>
      <c r="L882" s="102">
        <v>19123</v>
      </c>
      <c r="M882" t="s">
        <v>192</v>
      </c>
      <c r="N882" t="s">
        <v>4366</v>
      </c>
      <c r="O882" t="s">
        <v>4367</v>
      </c>
      <c r="P882" s="102">
        <v>293</v>
      </c>
      <c r="Q882" s="102"/>
      <c r="R882" t="s">
        <v>2329</v>
      </c>
      <c r="S882" s="102" t="s">
        <v>29</v>
      </c>
      <c r="T882" s="102" t="s">
        <v>2282</v>
      </c>
      <c r="U882" s="102" t="s">
        <v>3334</v>
      </c>
    </row>
    <row r="883" spans="1:21" x14ac:dyDescent="0.2">
      <c r="A883" s="102">
        <v>6237</v>
      </c>
      <c r="B883" t="s">
        <v>171</v>
      </c>
      <c r="C883" t="s">
        <v>864</v>
      </c>
      <c r="D883" t="s">
        <v>398</v>
      </c>
      <c r="E883" s="102">
        <v>192</v>
      </c>
      <c r="F883" s="102"/>
      <c r="G883" t="s">
        <v>2353</v>
      </c>
      <c r="H883" s="102" t="s">
        <v>29</v>
      </c>
      <c r="I883" s="102" t="s">
        <v>2284</v>
      </c>
      <c r="J883" s="102" t="s">
        <v>2281</v>
      </c>
      <c r="L883" s="102">
        <v>16299</v>
      </c>
      <c r="M883" t="s">
        <v>136</v>
      </c>
      <c r="N883" t="s">
        <v>489</v>
      </c>
      <c r="O883" t="s">
        <v>4368</v>
      </c>
      <c r="P883" s="102">
        <v>253</v>
      </c>
      <c r="Q883" s="102"/>
      <c r="R883" t="s">
        <v>2759</v>
      </c>
      <c r="S883" s="102" t="s">
        <v>29</v>
      </c>
      <c r="T883" s="102" t="s">
        <v>2282</v>
      </c>
      <c r="U883" s="102" t="s">
        <v>3334</v>
      </c>
    </row>
    <row r="884" spans="1:21" x14ac:dyDescent="0.2">
      <c r="A884" s="102">
        <v>628</v>
      </c>
      <c r="B884" t="s">
        <v>158</v>
      </c>
      <c r="C884" t="s">
        <v>36</v>
      </c>
      <c r="D884" t="s">
        <v>990</v>
      </c>
      <c r="E884" s="102">
        <v>438</v>
      </c>
      <c r="F884" s="102"/>
      <c r="G884" t="s">
        <v>2147</v>
      </c>
      <c r="H884" s="102" t="s">
        <v>29</v>
      </c>
      <c r="I884" s="102" t="s">
        <v>2284</v>
      </c>
      <c r="J884" s="102" t="s">
        <v>2281</v>
      </c>
      <c r="L884" s="102">
        <v>25833</v>
      </c>
      <c r="M884" t="s">
        <v>477</v>
      </c>
      <c r="N884" t="s">
        <v>347</v>
      </c>
      <c r="O884" t="s">
        <v>4369</v>
      </c>
      <c r="P884" s="102">
        <v>292</v>
      </c>
      <c r="Q884" s="102"/>
      <c r="R884" t="s">
        <v>2330</v>
      </c>
      <c r="S884" s="102" t="s">
        <v>29</v>
      </c>
      <c r="T884" s="102" t="s">
        <v>2282</v>
      </c>
      <c r="U884" s="102" t="s">
        <v>3334</v>
      </c>
    </row>
    <row r="885" spans="1:21" x14ac:dyDescent="0.2">
      <c r="A885" s="102">
        <v>9519</v>
      </c>
      <c r="B885" t="s">
        <v>1292</v>
      </c>
      <c r="C885" t="s">
        <v>114</v>
      </c>
      <c r="E885" s="102">
        <v>58</v>
      </c>
      <c r="F885" s="102"/>
      <c r="G885" t="s">
        <v>2457</v>
      </c>
      <c r="H885" s="102" t="s">
        <v>29</v>
      </c>
      <c r="I885" s="102" t="s">
        <v>2284</v>
      </c>
      <c r="J885" s="102" t="s">
        <v>2281</v>
      </c>
      <c r="L885" s="102">
        <v>22129</v>
      </c>
      <c r="M885" t="s">
        <v>80</v>
      </c>
      <c r="N885" t="s">
        <v>3363</v>
      </c>
      <c r="O885" t="s">
        <v>43</v>
      </c>
      <c r="P885" s="102">
        <v>736</v>
      </c>
      <c r="Q885" s="102"/>
      <c r="R885" t="s">
        <v>2300</v>
      </c>
      <c r="S885" s="102" t="s">
        <v>29</v>
      </c>
      <c r="T885" s="102" t="s">
        <v>2282</v>
      </c>
      <c r="U885" s="102" t="s">
        <v>3334</v>
      </c>
    </row>
    <row r="886" spans="1:21" x14ac:dyDescent="0.2">
      <c r="A886" s="102">
        <v>411</v>
      </c>
      <c r="B886" t="s">
        <v>199</v>
      </c>
      <c r="C886" t="s">
        <v>69</v>
      </c>
      <c r="D886" t="s">
        <v>950</v>
      </c>
      <c r="E886" s="102">
        <v>10151</v>
      </c>
      <c r="F886" s="102"/>
      <c r="G886" t="s">
        <v>2482</v>
      </c>
      <c r="H886" s="102" t="s">
        <v>29</v>
      </c>
      <c r="I886" s="102" t="s">
        <v>2284</v>
      </c>
      <c r="J886" s="102" t="s">
        <v>2281</v>
      </c>
      <c r="L886" s="102">
        <v>25915</v>
      </c>
      <c r="M886" t="s">
        <v>199</v>
      </c>
      <c r="N886" t="s">
        <v>100</v>
      </c>
      <c r="O886" t="s">
        <v>164</v>
      </c>
      <c r="P886" s="102">
        <v>10353</v>
      </c>
      <c r="Q886" s="102"/>
      <c r="R886" t="s">
        <v>4283</v>
      </c>
      <c r="S886" s="102" t="s">
        <v>29</v>
      </c>
      <c r="T886" s="102" t="s">
        <v>2282</v>
      </c>
      <c r="U886" s="102" t="s">
        <v>3334</v>
      </c>
    </row>
    <row r="887" spans="1:21" x14ac:dyDescent="0.2">
      <c r="A887" s="102">
        <v>419</v>
      </c>
      <c r="B887" t="s">
        <v>2077</v>
      </c>
      <c r="C887" t="s">
        <v>952</v>
      </c>
      <c r="D887" t="s">
        <v>953</v>
      </c>
      <c r="E887" s="102">
        <v>142</v>
      </c>
      <c r="F887" s="102"/>
      <c r="G887" t="s">
        <v>2297</v>
      </c>
      <c r="H887" s="102" t="s">
        <v>29</v>
      </c>
      <c r="I887" s="102" t="s">
        <v>2284</v>
      </c>
      <c r="J887" s="102" t="s">
        <v>2281</v>
      </c>
      <c r="L887" s="102">
        <v>17955</v>
      </c>
      <c r="M887" t="s">
        <v>163</v>
      </c>
      <c r="N887" t="s">
        <v>100</v>
      </c>
      <c r="O887" t="s">
        <v>65</v>
      </c>
      <c r="P887" s="102">
        <v>538</v>
      </c>
      <c r="Q887" s="102"/>
      <c r="R887" t="s">
        <v>2348</v>
      </c>
      <c r="S887" s="102" t="s">
        <v>29</v>
      </c>
      <c r="T887" s="102" t="s">
        <v>2282</v>
      </c>
      <c r="U887" s="102" t="s">
        <v>3334</v>
      </c>
    </row>
    <row r="888" spans="1:21" x14ac:dyDescent="0.2">
      <c r="A888" s="102">
        <v>516</v>
      </c>
      <c r="B888" t="s">
        <v>970</v>
      </c>
      <c r="C888" t="s">
        <v>206</v>
      </c>
      <c r="D888" t="s">
        <v>206</v>
      </c>
      <c r="E888" s="102">
        <v>142</v>
      </c>
      <c r="F888" s="102"/>
      <c r="G888" t="s">
        <v>2297</v>
      </c>
      <c r="H888" s="102" t="s">
        <v>29</v>
      </c>
      <c r="I888" s="102" t="s">
        <v>2284</v>
      </c>
      <c r="J888" s="102" t="s">
        <v>2281</v>
      </c>
      <c r="L888" s="102">
        <v>24538</v>
      </c>
      <c r="M888" t="s">
        <v>4370</v>
      </c>
      <c r="N888" t="s">
        <v>59</v>
      </c>
      <c r="O888" t="s">
        <v>43</v>
      </c>
      <c r="P888" s="102">
        <v>293</v>
      </c>
      <c r="Q888" s="102"/>
      <c r="R888" t="s">
        <v>2329</v>
      </c>
      <c r="S888" s="102" t="s">
        <v>29</v>
      </c>
      <c r="T888" s="102" t="s">
        <v>2282</v>
      </c>
      <c r="U888" s="102" t="s">
        <v>3334</v>
      </c>
    </row>
    <row r="889" spans="1:21" x14ac:dyDescent="0.2">
      <c r="A889" s="102">
        <v>437</v>
      </c>
      <c r="B889" t="s">
        <v>960</v>
      </c>
      <c r="C889" t="s">
        <v>206</v>
      </c>
      <c r="D889" t="s">
        <v>284</v>
      </c>
      <c r="E889" s="102">
        <v>141</v>
      </c>
      <c r="F889" s="102"/>
      <c r="G889" t="s">
        <v>2323</v>
      </c>
      <c r="H889" s="102" t="s">
        <v>29</v>
      </c>
      <c r="I889" s="102" t="s">
        <v>2284</v>
      </c>
      <c r="J889" s="102" t="s">
        <v>2281</v>
      </c>
      <c r="L889" s="102">
        <v>24983</v>
      </c>
      <c r="M889" t="s">
        <v>121</v>
      </c>
      <c r="N889" t="s">
        <v>35</v>
      </c>
      <c r="O889" t="s">
        <v>4371</v>
      </c>
      <c r="P889" s="102">
        <v>10252</v>
      </c>
      <c r="Q889" s="102"/>
      <c r="R889" t="s">
        <v>4311</v>
      </c>
      <c r="S889" s="102" t="s">
        <v>29</v>
      </c>
      <c r="T889" s="102" t="s">
        <v>2282</v>
      </c>
      <c r="U889" s="102" t="s">
        <v>3334</v>
      </c>
    </row>
    <row r="890" spans="1:21" x14ac:dyDescent="0.2">
      <c r="A890" s="102">
        <v>18626</v>
      </c>
      <c r="B890" t="s">
        <v>1324</v>
      </c>
      <c r="C890" t="s">
        <v>4372</v>
      </c>
      <c r="D890" t="s">
        <v>1175</v>
      </c>
      <c r="E890" s="102">
        <v>109</v>
      </c>
      <c r="F890" s="102"/>
      <c r="G890" t="s">
        <v>2620</v>
      </c>
      <c r="H890" s="102" t="s">
        <v>29</v>
      </c>
      <c r="I890" s="102" t="s">
        <v>2284</v>
      </c>
      <c r="J890" s="102" t="s">
        <v>2281</v>
      </c>
      <c r="L890" s="102">
        <v>24858</v>
      </c>
      <c r="M890" t="s">
        <v>4373</v>
      </c>
      <c r="N890" t="s">
        <v>35</v>
      </c>
      <c r="O890" t="s">
        <v>4374</v>
      </c>
      <c r="P890" s="102">
        <v>10174</v>
      </c>
      <c r="Q890" s="102"/>
      <c r="S890" s="102" t="s">
        <v>29</v>
      </c>
      <c r="T890" s="102" t="s">
        <v>2282</v>
      </c>
      <c r="U890" s="102" t="s">
        <v>3334</v>
      </c>
    </row>
    <row r="891" spans="1:21" x14ac:dyDescent="0.2">
      <c r="A891" s="102">
        <v>21163</v>
      </c>
      <c r="B891" t="s">
        <v>4375</v>
      </c>
      <c r="C891" t="s">
        <v>4376</v>
      </c>
      <c r="D891" t="s">
        <v>438</v>
      </c>
      <c r="E891" s="102">
        <v>109</v>
      </c>
      <c r="F891" s="102"/>
      <c r="G891" t="s">
        <v>2620</v>
      </c>
      <c r="H891" s="102" t="s">
        <v>29</v>
      </c>
      <c r="I891" s="102" t="s">
        <v>2284</v>
      </c>
      <c r="J891" s="102" t="s">
        <v>2281</v>
      </c>
      <c r="L891" s="102">
        <v>24558</v>
      </c>
      <c r="M891" t="s">
        <v>4377</v>
      </c>
      <c r="N891" t="s">
        <v>4378</v>
      </c>
      <c r="O891" t="s">
        <v>4379</v>
      </c>
      <c r="P891" s="102">
        <v>290</v>
      </c>
      <c r="Q891" s="102"/>
      <c r="R891" t="s">
        <v>1419</v>
      </c>
      <c r="S891" s="102" t="s">
        <v>29</v>
      </c>
      <c r="T891" s="102" t="s">
        <v>2282</v>
      </c>
      <c r="U891" s="102" t="s">
        <v>3334</v>
      </c>
    </row>
    <row r="892" spans="1:21" x14ac:dyDescent="0.2">
      <c r="A892" s="102">
        <v>21122</v>
      </c>
      <c r="B892" t="s">
        <v>1235</v>
      </c>
      <c r="C892" t="s">
        <v>125</v>
      </c>
      <c r="D892" t="s">
        <v>1096</v>
      </c>
      <c r="E892" s="102">
        <v>109</v>
      </c>
      <c r="F892" s="102"/>
      <c r="G892" t="s">
        <v>2620</v>
      </c>
      <c r="H892" s="102" t="s">
        <v>29</v>
      </c>
      <c r="I892" s="102" t="s">
        <v>2284</v>
      </c>
      <c r="J892" s="102" t="s">
        <v>2281</v>
      </c>
      <c r="L892" s="102">
        <v>24779</v>
      </c>
      <c r="M892" t="s">
        <v>148</v>
      </c>
      <c r="N892" t="s">
        <v>4380</v>
      </c>
      <c r="O892" t="s">
        <v>4381</v>
      </c>
      <c r="P892" s="102">
        <v>643</v>
      </c>
      <c r="Q892" s="102"/>
      <c r="R892" t="s">
        <v>2324</v>
      </c>
      <c r="S892" s="102" t="s">
        <v>29</v>
      </c>
      <c r="T892" s="102" t="s">
        <v>2282</v>
      </c>
      <c r="U892" s="102" t="s">
        <v>3334</v>
      </c>
    </row>
    <row r="893" spans="1:21" x14ac:dyDescent="0.2">
      <c r="A893" s="102">
        <v>20727</v>
      </c>
      <c r="B893" t="s">
        <v>1708</v>
      </c>
      <c r="C893" t="s">
        <v>65</v>
      </c>
      <c r="D893" t="s">
        <v>231</v>
      </c>
      <c r="E893" s="102">
        <v>109</v>
      </c>
      <c r="F893" s="102"/>
      <c r="G893" t="s">
        <v>2620</v>
      </c>
      <c r="H893" s="102" t="s">
        <v>29</v>
      </c>
      <c r="I893" s="102" t="s">
        <v>2284</v>
      </c>
      <c r="J893" s="102" t="s">
        <v>2281</v>
      </c>
      <c r="L893" s="102">
        <v>21406</v>
      </c>
      <c r="M893" t="s">
        <v>148</v>
      </c>
      <c r="N893" t="s">
        <v>4382</v>
      </c>
      <c r="O893" t="s">
        <v>4383</v>
      </c>
      <c r="P893" s="102">
        <v>404</v>
      </c>
      <c r="Q893" s="102"/>
      <c r="R893" t="s">
        <v>2704</v>
      </c>
      <c r="S893" s="102" t="s">
        <v>29</v>
      </c>
      <c r="T893" s="102" t="s">
        <v>2282</v>
      </c>
      <c r="U893" s="102" t="s">
        <v>3334</v>
      </c>
    </row>
    <row r="894" spans="1:21" x14ac:dyDescent="0.2">
      <c r="A894" s="102">
        <v>22046</v>
      </c>
      <c r="B894" t="s">
        <v>594</v>
      </c>
      <c r="C894" t="s">
        <v>2413</v>
      </c>
      <c r="D894" t="s">
        <v>2414</v>
      </c>
      <c r="E894" s="102">
        <v>696</v>
      </c>
      <c r="F894" s="102"/>
      <c r="G894" t="s">
        <v>4101</v>
      </c>
      <c r="H894" s="102" t="s">
        <v>29</v>
      </c>
      <c r="I894" s="102" t="s">
        <v>2284</v>
      </c>
      <c r="J894" s="102" t="s">
        <v>2281</v>
      </c>
      <c r="L894" s="102">
        <v>17598</v>
      </c>
      <c r="M894" t="s">
        <v>123</v>
      </c>
      <c r="N894" t="s">
        <v>382</v>
      </c>
      <c r="O894" t="s">
        <v>551</v>
      </c>
      <c r="P894" s="102">
        <v>10292</v>
      </c>
      <c r="Q894" s="102"/>
      <c r="R894" t="s">
        <v>2790</v>
      </c>
      <c r="S894" s="102" t="s">
        <v>29</v>
      </c>
      <c r="T894" s="102" t="s">
        <v>2282</v>
      </c>
      <c r="U894" s="102" t="s">
        <v>3334</v>
      </c>
    </row>
    <row r="895" spans="1:21" x14ac:dyDescent="0.2">
      <c r="A895" s="102">
        <v>16973</v>
      </c>
      <c r="B895" t="s">
        <v>199</v>
      </c>
      <c r="C895" t="s">
        <v>1689</v>
      </c>
      <c r="D895" t="s">
        <v>1182</v>
      </c>
      <c r="E895" s="102">
        <v>696</v>
      </c>
      <c r="F895" s="102"/>
      <c r="G895" t="s">
        <v>4101</v>
      </c>
      <c r="H895" s="102" t="s">
        <v>29</v>
      </c>
      <c r="I895" s="102" t="s">
        <v>2284</v>
      </c>
      <c r="J895" s="102" t="s">
        <v>2281</v>
      </c>
      <c r="L895" s="102">
        <v>25968</v>
      </c>
      <c r="M895" t="s">
        <v>51</v>
      </c>
      <c r="N895" t="s">
        <v>4384</v>
      </c>
      <c r="O895" t="s">
        <v>4385</v>
      </c>
      <c r="P895" s="102">
        <v>10249</v>
      </c>
      <c r="Q895" s="102"/>
      <c r="R895" t="s">
        <v>4386</v>
      </c>
      <c r="S895" s="102" t="s">
        <v>29</v>
      </c>
      <c r="T895" s="102" t="s">
        <v>2282</v>
      </c>
      <c r="U895" s="102" t="s">
        <v>3334</v>
      </c>
    </row>
    <row r="896" spans="1:21" x14ac:dyDescent="0.2">
      <c r="A896" s="102">
        <v>449</v>
      </c>
      <c r="B896" t="s">
        <v>26</v>
      </c>
      <c r="C896" t="s">
        <v>897</v>
      </c>
      <c r="D896" t="s">
        <v>303</v>
      </c>
      <c r="E896" s="102">
        <v>43</v>
      </c>
      <c r="F896" s="102"/>
      <c r="G896" t="s">
        <v>2497</v>
      </c>
      <c r="H896" s="102" t="s">
        <v>29</v>
      </c>
      <c r="I896" s="102" t="s">
        <v>2284</v>
      </c>
      <c r="J896" s="102" t="s">
        <v>2281</v>
      </c>
      <c r="L896" s="102">
        <v>25173</v>
      </c>
      <c r="M896" t="s">
        <v>60</v>
      </c>
      <c r="N896" t="s">
        <v>279</v>
      </c>
      <c r="O896" t="s">
        <v>3711</v>
      </c>
      <c r="P896" s="102">
        <v>10252</v>
      </c>
      <c r="Q896" s="102"/>
      <c r="R896" t="s">
        <v>4311</v>
      </c>
      <c r="S896" s="102" t="s">
        <v>29</v>
      </c>
      <c r="T896" s="102" t="s">
        <v>2282</v>
      </c>
      <c r="U896" s="102" t="s">
        <v>3334</v>
      </c>
    </row>
    <row r="897" spans="1:21" x14ac:dyDescent="0.2">
      <c r="A897" s="102">
        <v>6626</v>
      </c>
      <c r="B897" t="s">
        <v>123</v>
      </c>
      <c r="C897" t="s">
        <v>44</v>
      </c>
      <c r="D897" t="s">
        <v>279</v>
      </c>
      <c r="E897" s="102">
        <v>487</v>
      </c>
      <c r="F897" s="102"/>
      <c r="G897" t="s">
        <v>2456</v>
      </c>
      <c r="H897" s="102" t="s">
        <v>29</v>
      </c>
      <c r="I897" s="102" t="s">
        <v>2284</v>
      </c>
      <c r="J897" s="102" t="s">
        <v>2281</v>
      </c>
      <c r="L897" s="102">
        <v>26029</v>
      </c>
      <c r="M897" t="s">
        <v>30</v>
      </c>
      <c r="N897" t="s">
        <v>279</v>
      </c>
      <c r="O897" t="s">
        <v>4387</v>
      </c>
      <c r="P897" s="102">
        <v>10419</v>
      </c>
      <c r="Q897" s="102"/>
      <c r="R897" t="s">
        <v>2900</v>
      </c>
      <c r="S897" s="102" t="s">
        <v>29</v>
      </c>
      <c r="T897" s="102" t="s">
        <v>2282</v>
      </c>
      <c r="U897" s="102" t="s">
        <v>3334</v>
      </c>
    </row>
    <row r="898" spans="1:21" x14ac:dyDescent="0.2">
      <c r="A898" s="102">
        <v>27026</v>
      </c>
      <c r="B898" t="s">
        <v>123</v>
      </c>
      <c r="C898" t="s">
        <v>1268</v>
      </c>
      <c r="D898" t="s">
        <v>215</v>
      </c>
      <c r="E898" s="102">
        <v>442</v>
      </c>
      <c r="F898" s="102"/>
      <c r="G898" t="s">
        <v>2355</v>
      </c>
      <c r="H898" s="102" t="s">
        <v>29</v>
      </c>
      <c r="I898" s="102" t="s">
        <v>2284</v>
      </c>
      <c r="J898" s="102" t="s">
        <v>2281</v>
      </c>
      <c r="L898" s="102">
        <v>29103</v>
      </c>
      <c r="M898" t="s">
        <v>78</v>
      </c>
      <c r="N898" t="s">
        <v>279</v>
      </c>
      <c r="O898" t="s">
        <v>35</v>
      </c>
      <c r="P898" s="102">
        <v>538</v>
      </c>
      <c r="Q898" s="102"/>
      <c r="R898" t="s">
        <v>2348</v>
      </c>
      <c r="S898" s="102" t="s">
        <v>29</v>
      </c>
      <c r="T898" s="102" t="s">
        <v>2282</v>
      </c>
      <c r="U898" s="102" t="s">
        <v>3334</v>
      </c>
    </row>
    <row r="899" spans="1:21" x14ac:dyDescent="0.2">
      <c r="A899" s="102">
        <v>637</v>
      </c>
      <c r="B899" t="s">
        <v>142</v>
      </c>
      <c r="C899" t="s">
        <v>992</v>
      </c>
      <c r="D899" t="s">
        <v>4299</v>
      </c>
      <c r="E899" s="102">
        <v>10415</v>
      </c>
      <c r="F899" s="102"/>
      <c r="G899" t="s">
        <v>2541</v>
      </c>
      <c r="H899" s="102" t="s">
        <v>29</v>
      </c>
      <c r="I899" s="102" t="s">
        <v>2284</v>
      </c>
      <c r="J899" s="102" t="s">
        <v>2281</v>
      </c>
      <c r="L899" s="102">
        <v>24736</v>
      </c>
      <c r="M899" t="s">
        <v>55</v>
      </c>
      <c r="N899" t="s">
        <v>1184</v>
      </c>
      <c r="O899" t="s">
        <v>86</v>
      </c>
      <c r="P899" s="102">
        <v>10299</v>
      </c>
      <c r="Q899" s="102"/>
      <c r="R899" t="s">
        <v>3613</v>
      </c>
      <c r="S899" s="102" t="s">
        <v>29</v>
      </c>
      <c r="T899" s="102" t="s">
        <v>2282</v>
      </c>
      <c r="U899" s="102" t="s">
        <v>3334</v>
      </c>
    </row>
    <row r="900" spans="1:21" x14ac:dyDescent="0.2">
      <c r="A900" s="102">
        <v>541</v>
      </c>
      <c r="B900" t="s">
        <v>241</v>
      </c>
      <c r="C900" t="s">
        <v>378</v>
      </c>
      <c r="D900" t="s">
        <v>161</v>
      </c>
      <c r="E900" s="102">
        <v>266</v>
      </c>
      <c r="F900" s="102"/>
      <c r="G900" t="s">
        <v>2365</v>
      </c>
      <c r="H900" s="102" t="s">
        <v>29</v>
      </c>
      <c r="I900" s="102" t="s">
        <v>2284</v>
      </c>
      <c r="J900" s="102" t="s">
        <v>2281</v>
      </c>
      <c r="L900" s="102">
        <v>1005</v>
      </c>
      <c r="M900" t="s">
        <v>155</v>
      </c>
      <c r="N900" t="s">
        <v>4388</v>
      </c>
      <c r="O900" t="s">
        <v>407</v>
      </c>
      <c r="P900" s="102">
        <v>706</v>
      </c>
      <c r="Q900" s="102"/>
      <c r="R900" t="s">
        <v>3592</v>
      </c>
      <c r="S900" s="102" t="s">
        <v>29</v>
      </c>
      <c r="T900" s="102" t="s">
        <v>2282</v>
      </c>
      <c r="U900" s="102" t="s">
        <v>3334</v>
      </c>
    </row>
    <row r="901" spans="1:21" x14ac:dyDescent="0.2">
      <c r="A901" s="102">
        <v>563</v>
      </c>
      <c r="B901" t="s">
        <v>166</v>
      </c>
      <c r="C901" t="s">
        <v>288</v>
      </c>
      <c r="D901" t="s">
        <v>709</v>
      </c>
      <c r="E901" s="102">
        <v>650</v>
      </c>
      <c r="F901" s="102"/>
      <c r="G901" t="s">
        <v>2571</v>
      </c>
      <c r="H901" s="102" t="s">
        <v>29</v>
      </c>
      <c r="I901" s="102" t="s">
        <v>2284</v>
      </c>
      <c r="J901" s="102" t="s">
        <v>2281</v>
      </c>
      <c r="L901" s="102">
        <v>8441</v>
      </c>
      <c r="M901" t="s">
        <v>219</v>
      </c>
      <c r="N901" t="s">
        <v>4389</v>
      </c>
      <c r="O901" t="s">
        <v>4390</v>
      </c>
      <c r="P901" s="102">
        <v>693</v>
      </c>
      <c r="Q901" s="102"/>
      <c r="R901" t="s">
        <v>4391</v>
      </c>
      <c r="S901" s="102" t="s">
        <v>29</v>
      </c>
      <c r="T901" s="102" t="s">
        <v>2282</v>
      </c>
      <c r="U901" s="102" t="s">
        <v>3334</v>
      </c>
    </row>
    <row r="902" spans="1:21" x14ac:dyDescent="0.2">
      <c r="A902" s="102">
        <v>19562</v>
      </c>
      <c r="B902" t="s">
        <v>405</v>
      </c>
      <c r="C902" t="s">
        <v>35</v>
      </c>
      <c r="D902" t="s">
        <v>706</v>
      </c>
      <c r="E902" s="102">
        <v>78</v>
      </c>
      <c r="F902" s="102"/>
      <c r="G902" t="s">
        <v>2325</v>
      </c>
      <c r="H902" s="102" t="s">
        <v>29</v>
      </c>
      <c r="I902" s="102" t="s">
        <v>2284</v>
      </c>
      <c r="J902" s="102" t="s">
        <v>2281</v>
      </c>
      <c r="L902" s="102">
        <v>1176</v>
      </c>
      <c r="M902" t="s">
        <v>4392</v>
      </c>
      <c r="N902" t="s">
        <v>203</v>
      </c>
      <c r="O902" t="s">
        <v>439</v>
      </c>
      <c r="P902" s="102">
        <v>290</v>
      </c>
      <c r="Q902" s="102"/>
      <c r="R902" t="s">
        <v>1419</v>
      </c>
      <c r="S902" s="102" t="s">
        <v>29</v>
      </c>
      <c r="T902" s="102" t="s">
        <v>2282</v>
      </c>
      <c r="U902" s="102" t="s">
        <v>3334</v>
      </c>
    </row>
    <row r="903" spans="1:21" x14ac:dyDescent="0.2">
      <c r="A903" s="102">
        <v>433</v>
      </c>
      <c r="B903" t="s">
        <v>417</v>
      </c>
      <c r="C903" t="s">
        <v>899</v>
      </c>
      <c r="D903" t="s">
        <v>35</v>
      </c>
      <c r="E903" s="102">
        <v>78</v>
      </c>
      <c r="F903" s="102"/>
      <c r="G903" t="s">
        <v>2325</v>
      </c>
      <c r="H903" s="102" t="s">
        <v>29</v>
      </c>
      <c r="I903" s="102" t="s">
        <v>2284</v>
      </c>
      <c r="J903" s="102" t="s">
        <v>2281</v>
      </c>
      <c r="L903" s="102">
        <v>24542</v>
      </c>
      <c r="M903" t="s">
        <v>417</v>
      </c>
      <c r="N903" t="s">
        <v>404</v>
      </c>
      <c r="O903" t="s">
        <v>4393</v>
      </c>
      <c r="P903" s="102">
        <v>10108</v>
      </c>
      <c r="Q903" s="102"/>
      <c r="R903" t="s">
        <v>3534</v>
      </c>
      <c r="S903" s="102" t="s">
        <v>29</v>
      </c>
      <c r="T903" s="102" t="s">
        <v>2282</v>
      </c>
      <c r="U903" s="102" t="s">
        <v>3334</v>
      </c>
    </row>
    <row r="904" spans="1:21" x14ac:dyDescent="0.2">
      <c r="A904" s="102">
        <v>533</v>
      </c>
      <c r="B904" t="s">
        <v>649</v>
      </c>
      <c r="C904" t="s">
        <v>650</v>
      </c>
      <c r="D904" t="s">
        <v>651</v>
      </c>
      <c r="E904" s="102">
        <v>331</v>
      </c>
      <c r="F904" s="102"/>
      <c r="G904" t="s">
        <v>2405</v>
      </c>
      <c r="H904" s="102" t="s">
        <v>29</v>
      </c>
      <c r="I904" s="102" t="s">
        <v>2284</v>
      </c>
      <c r="J904" s="102" t="s">
        <v>2281</v>
      </c>
      <c r="L904" s="102">
        <v>649</v>
      </c>
      <c r="M904" t="s">
        <v>528</v>
      </c>
      <c r="N904" t="s">
        <v>4394</v>
      </c>
      <c r="O904" t="s">
        <v>2584</v>
      </c>
      <c r="P904" s="102">
        <v>494</v>
      </c>
      <c r="Q904" s="102"/>
      <c r="R904" t="s">
        <v>2448</v>
      </c>
      <c r="S904" s="102" t="s">
        <v>29</v>
      </c>
      <c r="T904" s="102" t="s">
        <v>2282</v>
      </c>
      <c r="U904" s="102" t="s">
        <v>3334</v>
      </c>
    </row>
    <row r="905" spans="1:21" x14ac:dyDescent="0.2">
      <c r="A905" s="102">
        <v>435</v>
      </c>
      <c r="B905" t="s">
        <v>291</v>
      </c>
      <c r="C905" t="s">
        <v>292</v>
      </c>
      <c r="D905" t="s">
        <v>293</v>
      </c>
      <c r="E905" s="102">
        <v>736</v>
      </c>
      <c r="F905" s="102"/>
      <c r="G905" t="s">
        <v>2300</v>
      </c>
      <c r="H905" s="102" t="s">
        <v>39</v>
      </c>
      <c r="I905" s="102" t="s">
        <v>2284</v>
      </c>
      <c r="J905" s="102" t="s">
        <v>2281</v>
      </c>
      <c r="L905" s="102">
        <v>24481</v>
      </c>
      <c r="M905" t="s">
        <v>4395</v>
      </c>
      <c r="N905" t="s">
        <v>4396</v>
      </c>
      <c r="O905" t="s">
        <v>4397</v>
      </c>
      <c r="P905" s="102">
        <v>10036</v>
      </c>
      <c r="Q905" s="102"/>
      <c r="R905" t="s">
        <v>2835</v>
      </c>
      <c r="S905" s="102" t="s">
        <v>29</v>
      </c>
      <c r="T905" s="102" t="s">
        <v>2282</v>
      </c>
      <c r="U905" s="102" t="s">
        <v>3334</v>
      </c>
    </row>
    <row r="906" spans="1:21" x14ac:dyDescent="0.2">
      <c r="A906" s="102">
        <v>29827</v>
      </c>
      <c r="B906" t="s">
        <v>2183</v>
      </c>
      <c r="C906" t="s">
        <v>43</v>
      </c>
      <c r="D906" t="s">
        <v>2182</v>
      </c>
      <c r="E906" s="102">
        <v>577</v>
      </c>
      <c r="F906" s="102"/>
      <c r="G906" t="s">
        <v>3404</v>
      </c>
      <c r="H906" s="102" t="s">
        <v>39</v>
      </c>
      <c r="I906" s="102" t="s">
        <v>2284</v>
      </c>
      <c r="J906" s="102" t="s">
        <v>2281</v>
      </c>
      <c r="L906" s="102">
        <v>25335</v>
      </c>
      <c r="M906" t="s">
        <v>4398</v>
      </c>
      <c r="N906" t="s">
        <v>3670</v>
      </c>
      <c r="O906" t="s">
        <v>944</v>
      </c>
      <c r="P906" s="102">
        <v>251</v>
      </c>
      <c r="Q906" s="102"/>
      <c r="R906" t="s">
        <v>2547</v>
      </c>
      <c r="S906" s="102" t="s">
        <v>29</v>
      </c>
      <c r="T906" s="102" t="s">
        <v>2282</v>
      </c>
      <c r="U906" s="102" t="s">
        <v>3334</v>
      </c>
    </row>
    <row r="907" spans="1:21" x14ac:dyDescent="0.2">
      <c r="A907" s="102">
        <v>518</v>
      </c>
      <c r="B907" t="s">
        <v>964</v>
      </c>
      <c r="C907" t="s">
        <v>971</v>
      </c>
      <c r="D907" t="s">
        <v>138</v>
      </c>
      <c r="E907" s="102">
        <v>67</v>
      </c>
      <c r="F907" s="102"/>
      <c r="G907" t="s">
        <v>3517</v>
      </c>
      <c r="H907" s="102" t="s">
        <v>39</v>
      </c>
      <c r="I907" s="102" t="s">
        <v>2284</v>
      </c>
      <c r="J907" s="102" t="s">
        <v>2281</v>
      </c>
      <c r="L907" s="102">
        <v>25839</v>
      </c>
      <c r="M907" t="s">
        <v>317</v>
      </c>
      <c r="N907" t="s">
        <v>2112</v>
      </c>
      <c r="O907" t="s">
        <v>2112</v>
      </c>
      <c r="P907" s="102">
        <v>292</v>
      </c>
      <c r="Q907" s="102"/>
      <c r="R907" t="s">
        <v>2330</v>
      </c>
      <c r="S907" s="102" t="s">
        <v>29</v>
      </c>
      <c r="T907" s="102" t="s">
        <v>2282</v>
      </c>
      <c r="U907" s="102" t="s">
        <v>3334</v>
      </c>
    </row>
    <row r="908" spans="1:21" x14ac:dyDescent="0.2">
      <c r="A908" s="102">
        <v>10032</v>
      </c>
      <c r="B908" t="s">
        <v>947</v>
      </c>
      <c r="C908" t="s">
        <v>52</v>
      </c>
      <c r="D908" t="s">
        <v>1199</v>
      </c>
      <c r="E908" s="102">
        <v>567</v>
      </c>
      <c r="F908" s="102"/>
      <c r="G908" t="s">
        <v>2495</v>
      </c>
      <c r="H908" s="102" t="s">
        <v>39</v>
      </c>
      <c r="I908" s="102" t="s">
        <v>2284</v>
      </c>
      <c r="J908" s="102" t="s">
        <v>2281</v>
      </c>
      <c r="L908" s="102">
        <v>24501</v>
      </c>
      <c r="M908" t="s">
        <v>172</v>
      </c>
      <c r="N908" t="s">
        <v>246</v>
      </c>
      <c r="O908" t="s">
        <v>712</v>
      </c>
      <c r="P908" s="102">
        <v>10146</v>
      </c>
      <c r="Q908" s="102"/>
      <c r="R908" t="s">
        <v>3521</v>
      </c>
      <c r="S908" s="102" t="s">
        <v>29</v>
      </c>
      <c r="T908" s="102" t="s">
        <v>2282</v>
      </c>
      <c r="U908" s="102" t="s">
        <v>3334</v>
      </c>
    </row>
    <row r="909" spans="1:21" x14ac:dyDescent="0.2">
      <c r="A909" s="102">
        <v>497</v>
      </c>
      <c r="B909" t="s">
        <v>968</v>
      </c>
      <c r="C909" t="s">
        <v>76</v>
      </c>
      <c r="D909" t="s">
        <v>164</v>
      </c>
      <c r="E909" s="102">
        <v>567</v>
      </c>
      <c r="F909" s="102"/>
      <c r="G909" t="s">
        <v>2495</v>
      </c>
      <c r="H909" s="102" t="s">
        <v>39</v>
      </c>
      <c r="I909" s="102" t="s">
        <v>2284</v>
      </c>
      <c r="J909" s="102" t="s">
        <v>2281</v>
      </c>
      <c r="L909" s="102">
        <v>24717</v>
      </c>
      <c r="M909" t="s">
        <v>4399</v>
      </c>
      <c r="N909" t="s">
        <v>4400</v>
      </c>
      <c r="O909" t="s">
        <v>831</v>
      </c>
      <c r="P909" s="102">
        <v>10036</v>
      </c>
      <c r="Q909" s="102"/>
      <c r="R909" t="s">
        <v>2835</v>
      </c>
      <c r="S909" s="102" t="s">
        <v>29</v>
      </c>
      <c r="T909" s="102" t="s">
        <v>2282</v>
      </c>
      <c r="U909" s="102" t="s">
        <v>3334</v>
      </c>
    </row>
    <row r="910" spans="1:21" x14ac:dyDescent="0.2">
      <c r="A910" s="102">
        <v>9139</v>
      </c>
      <c r="B910" t="s">
        <v>1000</v>
      </c>
      <c r="C910" t="s">
        <v>138</v>
      </c>
      <c r="D910" t="s">
        <v>4401</v>
      </c>
      <c r="E910" s="102">
        <v>67</v>
      </c>
      <c r="F910" s="102"/>
      <c r="G910" t="s">
        <v>3517</v>
      </c>
      <c r="H910" s="102" t="s">
        <v>39</v>
      </c>
      <c r="I910" s="102" t="s">
        <v>2284</v>
      </c>
      <c r="J910" s="102" t="s">
        <v>2281</v>
      </c>
      <c r="L910" s="102">
        <v>5381</v>
      </c>
      <c r="M910" t="s">
        <v>155</v>
      </c>
      <c r="N910" t="s">
        <v>355</v>
      </c>
      <c r="O910" t="s">
        <v>4402</v>
      </c>
      <c r="P910" s="102">
        <v>251</v>
      </c>
      <c r="Q910" s="102"/>
      <c r="R910" t="s">
        <v>2547</v>
      </c>
      <c r="S910" s="102" t="s">
        <v>29</v>
      </c>
      <c r="T910" s="102" t="s">
        <v>2282</v>
      </c>
      <c r="U910" s="102" t="s">
        <v>3334</v>
      </c>
    </row>
    <row r="911" spans="1:21" x14ac:dyDescent="0.2">
      <c r="A911" s="102">
        <v>18497</v>
      </c>
      <c r="B911" t="s">
        <v>1766</v>
      </c>
      <c r="C911" t="s">
        <v>167</v>
      </c>
      <c r="D911" t="s">
        <v>742</v>
      </c>
      <c r="E911" s="102">
        <v>10043</v>
      </c>
      <c r="F911" s="102"/>
      <c r="G911" t="s">
        <v>2339</v>
      </c>
      <c r="H911" s="102" t="s">
        <v>29</v>
      </c>
      <c r="I911" s="102" t="s">
        <v>2289</v>
      </c>
      <c r="J911" s="102" t="s">
        <v>2281</v>
      </c>
      <c r="L911" s="102">
        <v>807</v>
      </c>
      <c r="M911" t="s">
        <v>122</v>
      </c>
      <c r="N911" t="s">
        <v>312</v>
      </c>
      <c r="O911" t="s">
        <v>2778</v>
      </c>
      <c r="P911" s="102">
        <v>10353</v>
      </c>
      <c r="Q911" s="102"/>
      <c r="R911" t="s">
        <v>4283</v>
      </c>
      <c r="S911" s="102" t="s">
        <v>29</v>
      </c>
      <c r="T911" s="102" t="s">
        <v>2282</v>
      </c>
      <c r="U911" s="102" t="s">
        <v>3334</v>
      </c>
    </row>
    <row r="912" spans="1:21" x14ac:dyDescent="0.2">
      <c r="A912" s="102">
        <v>26697</v>
      </c>
      <c r="B912" t="s">
        <v>153</v>
      </c>
      <c r="C912" t="s">
        <v>2095</v>
      </c>
      <c r="D912" t="s">
        <v>2096</v>
      </c>
      <c r="E912" s="102">
        <v>111</v>
      </c>
      <c r="F912" s="102"/>
      <c r="G912" t="s">
        <v>2431</v>
      </c>
      <c r="H912" s="102" t="s">
        <v>29</v>
      </c>
      <c r="I912" s="102" t="s">
        <v>2289</v>
      </c>
      <c r="J912" s="102" t="s">
        <v>2281</v>
      </c>
      <c r="L912" s="102">
        <v>18965</v>
      </c>
      <c r="M912" t="s">
        <v>182</v>
      </c>
      <c r="N912" t="s">
        <v>57</v>
      </c>
      <c r="O912" t="s">
        <v>2032</v>
      </c>
      <c r="P912" s="102">
        <v>706</v>
      </c>
      <c r="Q912" s="102"/>
      <c r="R912" t="s">
        <v>3592</v>
      </c>
      <c r="S912" s="102" t="s">
        <v>29</v>
      </c>
      <c r="T912" s="102" t="s">
        <v>2282</v>
      </c>
      <c r="U912" s="102" t="s">
        <v>3334</v>
      </c>
    </row>
    <row r="913" spans="1:21" x14ac:dyDescent="0.2">
      <c r="A913" s="102">
        <v>358</v>
      </c>
      <c r="B913" t="s">
        <v>127</v>
      </c>
      <c r="C913" t="s">
        <v>266</v>
      </c>
      <c r="D913" t="s">
        <v>267</v>
      </c>
      <c r="E913" s="102">
        <v>243</v>
      </c>
      <c r="F913" s="102"/>
      <c r="G913" t="s">
        <v>2607</v>
      </c>
      <c r="H913" s="102" t="s">
        <v>29</v>
      </c>
      <c r="I913" s="102" t="s">
        <v>2289</v>
      </c>
      <c r="J913" s="102" t="s">
        <v>2281</v>
      </c>
      <c r="L913" s="102">
        <v>25351</v>
      </c>
      <c r="M913" t="s">
        <v>386</v>
      </c>
      <c r="N913" t="s">
        <v>57</v>
      </c>
      <c r="O913" t="s">
        <v>387</v>
      </c>
      <c r="P913" s="102">
        <v>10318</v>
      </c>
      <c r="Q913" s="102"/>
      <c r="R913" t="s">
        <v>4403</v>
      </c>
      <c r="S913" s="102" t="s">
        <v>29</v>
      </c>
      <c r="T913" s="102" t="s">
        <v>2282</v>
      </c>
      <c r="U913" s="102" t="s">
        <v>3334</v>
      </c>
    </row>
    <row r="914" spans="1:21" x14ac:dyDescent="0.2">
      <c r="A914" s="102">
        <v>5654</v>
      </c>
      <c r="B914" t="s">
        <v>1229</v>
      </c>
      <c r="C914" t="s">
        <v>1230</v>
      </c>
      <c r="D914" t="s">
        <v>969</v>
      </c>
      <c r="E914" s="102">
        <v>10006</v>
      </c>
      <c r="F914" s="102"/>
      <c r="G914" t="s">
        <v>2647</v>
      </c>
      <c r="H914" s="102" t="s">
        <v>29</v>
      </c>
      <c r="I914" s="102" t="s">
        <v>2289</v>
      </c>
      <c r="J914" s="102" t="s">
        <v>2281</v>
      </c>
      <c r="L914" s="102">
        <v>22223</v>
      </c>
      <c r="M914" t="s">
        <v>598</v>
      </c>
      <c r="N914" t="s">
        <v>4404</v>
      </c>
      <c r="O914" t="s">
        <v>4405</v>
      </c>
      <c r="P914" s="102">
        <v>292</v>
      </c>
      <c r="Q914" s="102"/>
      <c r="R914" t="s">
        <v>2330</v>
      </c>
      <c r="S914" s="102" t="s">
        <v>29</v>
      </c>
      <c r="T914" s="102" t="s">
        <v>2282</v>
      </c>
      <c r="U914" s="102" t="s">
        <v>3334</v>
      </c>
    </row>
    <row r="915" spans="1:21" x14ac:dyDescent="0.2">
      <c r="A915" s="102">
        <v>18404</v>
      </c>
      <c r="B915" t="s">
        <v>350</v>
      </c>
      <c r="C915" t="s">
        <v>1764</v>
      </c>
      <c r="D915" t="s">
        <v>215</v>
      </c>
      <c r="E915" s="102">
        <v>10084</v>
      </c>
      <c r="F915" s="102"/>
      <c r="G915" t="s">
        <v>2618</v>
      </c>
      <c r="H915" s="102" t="s">
        <v>29</v>
      </c>
      <c r="I915" s="102" t="s">
        <v>2289</v>
      </c>
      <c r="J915" s="102" t="s">
        <v>2281</v>
      </c>
      <c r="L915" s="102">
        <v>27179</v>
      </c>
      <c r="M915" t="s">
        <v>4406</v>
      </c>
      <c r="N915" t="s">
        <v>4407</v>
      </c>
      <c r="P915" s="102">
        <v>10392</v>
      </c>
      <c r="Q915" s="102"/>
      <c r="R915" t="s">
        <v>4408</v>
      </c>
      <c r="S915" s="102" t="s">
        <v>29</v>
      </c>
      <c r="T915" s="102" t="s">
        <v>2282</v>
      </c>
      <c r="U915" s="102" t="s">
        <v>3334</v>
      </c>
    </row>
    <row r="916" spans="1:21" x14ac:dyDescent="0.2">
      <c r="A916" s="102">
        <v>8530</v>
      </c>
      <c r="B916" t="s">
        <v>136</v>
      </c>
      <c r="C916" t="s">
        <v>141</v>
      </c>
      <c r="D916" t="s">
        <v>673</v>
      </c>
      <c r="E916" s="102">
        <v>668</v>
      </c>
      <c r="F916" s="102"/>
      <c r="G916" t="s">
        <v>2625</v>
      </c>
      <c r="H916" s="102" t="s">
        <v>29</v>
      </c>
      <c r="I916" s="102" t="s">
        <v>2289</v>
      </c>
      <c r="J916" s="102" t="s">
        <v>2281</v>
      </c>
      <c r="L916" s="102">
        <v>754</v>
      </c>
      <c r="M916" t="s">
        <v>121</v>
      </c>
      <c r="N916" t="s">
        <v>4409</v>
      </c>
      <c r="O916" t="s">
        <v>4410</v>
      </c>
      <c r="P916" s="102">
        <v>260</v>
      </c>
      <c r="Q916" s="102"/>
      <c r="R916" t="s">
        <v>2782</v>
      </c>
      <c r="S916" s="102" t="s">
        <v>29</v>
      </c>
      <c r="T916" s="102" t="s">
        <v>2282</v>
      </c>
      <c r="U916" s="102" t="s">
        <v>3334</v>
      </c>
    </row>
    <row r="917" spans="1:21" x14ac:dyDescent="0.2">
      <c r="A917" s="102">
        <v>7053</v>
      </c>
      <c r="B917" t="s">
        <v>160</v>
      </c>
      <c r="C917" t="s">
        <v>216</v>
      </c>
      <c r="D917" t="s">
        <v>626</v>
      </c>
      <c r="E917" s="102">
        <v>668</v>
      </c>
      <c r="F917" s="102"/>
      <c r="G917" t="s">
        <v>2625</v>
      </c>
      <c r="H917" s="102" t="s">
        <v>29</v>
      </c>
      <c r="I917" s="102" t="s">
        <v>2289</v>
      </c>
      <c r="J917" s="102" t="s">
        <v>2281</v>
      </c>
      <c r="L917" s="102">
        <v>24478</v>
      </c>
      <c r="M917" t="s">
        <v>241</v>
      </c>
      <c r="N917" t="s">
        <v>4411</v>
      </c>
      <c r="O917" t="s">
        <v>273</v>
      </c>
      <c r="P917" s="102">
        <v>10271</v>
      </c>
      <c r="Q917" s="102"/>
      <c r="R917" t="s">
        <v>4412</v>
      </c>
      <c r="S917" s="102" t="s">
        <v>29</v>
      </c>
      <c r="T917" s="102" t="s">
        <v>2282</v>
      </c>
      <c r="U917" s="102" t="s">
        <v>3334</v>
      </c>
    </row>
    <row r="918" spans="1:21" x14ac:dyDescent="0.2">
      <c r="A918" s="102">
        <v>28861</v>
      </c>
      <c r="B918" t="s">
        <v>158</v>
      </c>
      <c r="C918" t="s">
        <v>43</v>
      </c>
      <c r="D918" t="s">
        <v>164</v>
      </c>
      <c r="E918" s="102">
        <v>668</v>
      </c>
      <c r="F918" s="102"/>
      <c r="G918" t="s">
        <v>2625</v>
      </c>
      <c r="H918" s="102" t="s">
        <v>29</v>
      </c>
      <c r="I918" s="102" t="s">
        <v>2289</v>
      </c>
      <c r="J918" s="102" t="s">
        <v>2281</v>
      </c>
      <c r="L918" s="102">
        <v>25171</v>
      </c>
      <c r="M918" t="s">
        <v>136</v>
      </c>
      <c r="N918" t="s">
        <v>4413</v>
      </c>
      <c r="O918" t="s">
        <v>4413</v>
      </c>
      <c r="P918" s="102">
        <v>10126</v>
      </c>
      <c r="Q918" s="102"/>
      <c r="R918" t="s">
        <v>3222</v>
      </c>
      <c r="S918" s="102" t="s">
        <v>29</v>
      </c>
      <c r="T918" s="102" t="s">
        <v>2282</v>
      </c>
      <c r="U918" s="102" t="s">
        <v>3334</v>
      </c>
    </row>
    <row r="919" spans="1:21" x14ac:dyDescent="0.2">
      <c r="A919" s="102">
        <v>8712</v>
      </c>
      <c r="B919" t="s">
        <v>37</v>
      </c>
      <c r="C919" t="s">
        <v>206</v>
      </c>
      <c r="D919" t="s">
        <v>54</v>
      </c>
      <c r="E919" s="102">
        <v>10007</v>
      </c>
      <c r="F919" s="102"/>
      <c r="G919" t="s">
        <v>2398</v>
      </c>
      <c r="H919" s="102" t="s">
        <v>29</v>
      </c>
      <c r="I919" s="102" t="s">
        <v>2289</v>
      </c>
      <c r="J919" s="102" t="s">
        <v>2281</v>
      </c>
      <c r="L919" s="102">
        <v>1039</v>
      </c>
      <c r="M919" t="s">
        <v>121</v>
      </c>
      <c r="N919" t="s">
        <v>33</v>
      </c>
      <c r="O919" t="s">
        <v>4414</v>
      </c>
      <c r="P919" s="102">
        <v>10353</v>
      </c>
      <c r="Q919" s="102"/>
      <c r="R919" t="s">
        <v>4283</v>
      </c>
      <c r="S919" s="102" t="s">
        <v>29</v>
      </c>
      <c r="T919" s="102" t="s">
        <v>2282</v>
      </c>
      <c r="U919" s="102" t="s">
        <v>3334</v>
      </c>
    </row>
    <row r="920" spans="1:21" x14ac:dyDescent="0.2">
      <c r="A920" s="102">
        <v>4442</v>
      </c>
      <c r="B920" t="s">
        <v>225</v>
      </c>
      <c r="C920" t="s">
        <v>306</v>
      </c>
      <c r="D920" t="s">
        <v>36</v>
      </c>
      <c r="E920" s="102">
        <v>534</v>
      </c>
      <c r="F920" s="102"/>
      <c r="G920" t="s">
        <v>2336</v>
      </c>
      <c r="H920" s="102" t="s">
        <v>29</v>
      </c>
      <c r="I920" s="102" t="s">
        <v>2289</v>
      </c>
      <c r="J920" s="102" t="s">
        <v>2281</v>
      </c>
      <c r="L920" s="102">
        <v>22128</v>
      </c>
      <c r="M920" t="s">
        <v>55</v>
      </c>
      <c r="N920" t="s">
        <v>33</v>
      </c>
      <c r="O920" t="s">
        <v>4415</v>
      </c>
      <c r="P920" s="102">
        <v>736</v>
      </c>
      <c r="Q920" s="102"/>
      <c r="R920" t="s">
        <v>2300</v>
      </c>
      <c r="S920" s="102" t="s">
        <v>29</v>
      </c>
      <c r="T920" s="102" t="s">
        <v>2282</v>
      </c>
      <c r="U920" s="102" t="s">
        <v>3334</v>
      </c>
    </row>
    <row r="921" spans="1:21" x14ac:dyDescent="0.2">
      <c r="A921" s="102">
        <v>7585</v>
      </c>
      <c r="B921" t="s">
        <v>2395</v>
      </c>
      <c r="C921" t="s">
        <v>4416</v>
      </c>
      <c r="D921" t="s">
        <v>57</v>
      </c>
      <c r="E921" s="102">
        <v>442</v>
      </c>
      <c r="F921" s="102"/>
      <c r="G921" t="s">
        <v>2355</v>
      </c>
      <c r="H921" s="102" t="s">
        <v>29</v>
      </c>
      <c r="I921" s="102" t="s">
        <v>2289</v>
      </c>
      <c r="J921" s="102" t="s">
        <v>2281</v>
      </c>
      <c r="L921" s="102">
        <v>5971</v>
      </c>
      <c r="M921" t="s">
        <v>4417</v>
      </c>
      <c r="N921" t="s">
        <v>206</v>
      </c>
      <c r="O921" t="s">
        <v>4418</v>
      </c>
      <c r="P921" s="102">
        <v>10311</v>
      </c>
      <c r="Q921" s="102"/>
      <c r="R921" t="s">
        <v>4419</v>
      </c>
      <c r="S921" s="102" t="s">
        <v>29</v>
      </c>
      <c r="T921" s="102" t="s">
        <v>2282</v>
      </c>
      <c r="U921" s="102" t="s">
        <v>3334</v>
      </c>
    </row>
    <row r="922" spans="1:21" x14ac:dyDescent="0.2">
      <c r="A922" s="102">
        <v>6980</v>
      </c>
      <c r="B922" t="s">
        <v>1190</v>
      </c>
      <c r="C922" t="s">
        <v>724</v>
      </c>
      <c r="D922" t="s">
        <v>410</v>
      </c>
      <c r="E922" s="102">
        <v>461</v>
      </c>
      <c r="F922" s="102"/>
      <c r="G922" t="s">
        <v>2451</v>
      </c>
      <c r="H922" s="102" t="s">
        <v>29</v>
      </c>
      <c r="I922" s="102" t="s">
        <v>2289</v>
      </c>
      <c r="J922" s="102" t="s">
        <v>2281</v>
      </c>
      <c r="L922" s="102">
        <v>25338</v>
      </c>
      <c r="M922" t="s">
        <v>199</v>
      </c>
      <c r="N922" t="s">
        <v>206</v>
      </c>
      <c r="O922" t="s">
        <v>404</v>
      </c>
      <c r="P922" s="102">
        <v>10316</v>
      </c>
      <c r="Q922" s="102"/>
      <c r="R922" t="s">
        <v>3560</v>
      </c>
      <c r="S922" s="102" t="s">
        <v>29</v>
      </c>
      <c r="T922" s="102" t="s">
        <v>2282</v>
      </c>
      <c r="U922" s="102" t="s">
        <v>3334</v>
      </c>
    </row>
    <row r="923" spans="1:21" x14ac:dyDescent="0.2">
      <c r="A923" s="102">
        <v>324</v>
      </c>
      <c r="B923" t="s">
        <v>136</v>
      </c>
      <c r="C923" t="s">
        <v>36</v>
      </c>
      <c r="D923" t="s">
        <v>937</v>
      </c>
      <c r="E923" s="102">
        <v>175</v>
      </c>
      <c r="F923" s="102"/>
      <c r="G923" t="s">
        <v>2306</v>
      </c>
      <c r="H923" s="102" t="s">
        <v>29</v>
      </c>
      <c r="I923" s="102" t="s">
        <v>2289</v>
      </c>
      <c r="J923" s="102" t="s">
        <v>2281</v>
      </c>
      <c r="L923" s="102">
        <v>25332</v>
      </c>
      <c r="M923" t="s">
        <v>123</v>
      </c>
      <c r="N923" t="s">
        <v>43</v>
      </c>
      <c r="O923" t="s">
        <v>714</v>
      </c>
      <c r="P923" s="102">
        <v>10256</v>
      </c>
      <c r="Q923" s="102"/>
      <c r="R923" t="s">
        <v>3591</v>
      </c>
      <c r="S923" s="102" t="s">
        <v>29</v>
      </c>
      <c r="T923" s="102" t="s">
        <v>2282</v>
      </c>
      <c r="U923" s="102" t="s">
        <v>3334</v>
      </c>
    </row>
    <row r="924" spans="1:21" x14ac:dyDescent="0.2">
      <c r="A924" s="102">
        <v>9979</v>
      </c>
      <c r="B924" t="s">
        <v>123</v>
      </c>
      <c r="C924" t="s">
        <v>57</v>
      </c>
      <c r="D924" t="s">
        <v>279</v>
      </c>
      <c r="E924" s="102">
        <v>487</v>
      </c>
      <c r="F924" s="102"/>
      <c r="G924" t="s">
        <v>2456</v>
      </c>
      <c r="H924" s="102" t="s">
        <v>29</v>
      </c>
      <c r="I924" s="102" t="s">
        <v>2289</v>
      </c>
      <c r="J924" s="102" t="s">
        <v>2281</v>
      </c>
      <c r="L924" s="102">
        <v>4708</v>
      </c>
      <c r="M924" t="s">
        <v>37</v>
      </c>
      <c r="N924" t="s">
        <v>43</v>
      </c>
      <c r="O924" t="s">
        <v>161</v>
      </c>
      <c r="P924" s="102">
        <v>10324</v>
      </c>
      <c r="Q924" s="102"/>
      <c r="R924" t="s">
        <v>4314</v>
      </c>
      <c r="S924" s="102" t="s">
        <v>29</v>
      </c>
      <c r="T924" s="102" t="s">
        <v>2282</v>
      </c>
      <c r="U924" s="102" t="s">
        <v>3334</v>
      </c>
    </row>
    <row r="925" spans="1:21" x14ac:dyDescent="0.2">
      <c r="A925" s="102">
        <v>31630</v>
      </c>
      <c r="B925" t="s">
        <v>2500</v>
      </c>
      <c r="C925" t="s">
        <v>2501</v>
      </c>
      <c r="E925" s="102">
        <v>43</v>
      </c>
      <c r="F925" s="102"/>
      <c r="G925" t="s">
        <v>2497</v>
      </c>
      <c r="H925" s="102" t="s">
        <v>29</v>
      </c>
      <c r="I925" s="102" t="s">
        <v>2289</v>
      </c>
      <c r="J925" s="102" t="s">
        <v>2281</v>
      </c>
      <c r="L925" s="102">
        <v>25334</v>
      </c>
      <c r="M925" t="s">
        <v>55</v>
      </c>
      <c r="N925" t="s">
        <v>43</v>
      </c>
      <c r="O925" t="s">
        <v>43</v>
      </c>
      <c r="P925" s="102">
        <v>248</v>
      </c>
      <c r="Q925" s="102"/>
      <c r="R925" t="s">
        <v>2444</v>
      </c>
      <c r="S925" s="102" t="s">
        <v>29</v>
      </c>
      <c r="T925" s="102" t="s">
        <v>2282</v>
      </c>
      <c r="U925" s="102" t="s">
        <v>3334</v>
      </c>
    </row>
    <row r="926" spans="1:21" x14ac:dyDescent="0.2">
      <c r="A926" s="102">
        <v>199</v>
      </c>
      <c r="B926" t="s">
        <v>130</v>
      </c>
      <c r="C926" t="s">
        <v>35</v>
      </c>
      <c r="D926" t="s">
        <v>54</v>
      </c>
      <c r="E926" s="102">
        <v>78</v>
      </c>
      <c r="F926" s="102"/>
      <c r="G926" t="s">
        <v>2325</v>
      </c>
      <c r="H926" s="102" t="s">
        <v>29</v>
      </c>
      <c r="I926" s="102" t="s">
        <v>2289</v>
      </c>
      <c r="J926" s="102" t="s">
        <v>2281</v>
      </c>
      <c r="L926" s="102">
        <v>25330</v>
      </c>
      <c r="M926" t="s">
        <v>199</v>
      </c>
      <c r="N926" t="s">
        <v>43</v>
      </c>
      <c r="O926" t="s">
        <v>387</v>
      </c>
      <c r="P926" s="102">
        <v>10302</v>
      </c>
      <c r="Q926" s="102"/>
      <c r="R926" t="s">
        <v>3532</v>
      </c>
      <c r="S926" s="102" t="s">
        <v>29</v>
      </c>
      <c r="T926" s="102" t="s">
        <v>2282</v>
      </c>
      <c r="U926" s="102" t="s">
        <v>3334</v>
      </c>
    </row>
    <row r="927" spans="1:21" x14ac:dyDescent="0.2">
      <c r="A927" s="102">
        <v>290</v>
      </c>
      <c r="B927" t="s">
        <v>256</v>
      </c>
      <c r="C927" t="s">
        <v>567</v>
      </c>
      <c r="D927" t="s">
        <v>400</v>
      </c>
      <c r="E927" s="102">
        <v>78</v>
      </c>
      <c r="F927" s="102"/>
      <c r="G927" t="s">
        <v>2325</v>
      </c>
      <c r="H927" s="102" t="s">
        <v>29</v>
      </c>
      <c r="I927" s="102" t="s">
        <v>2289</v>
      </c>
      <c r="J927" s="102" t="s">
        <v>2281</v>
      </c>
      <c r="L927" s="102">
        <v>24516</v>
      </c>
      <c r="M927" t="s">
        <v>804</v>
      </c>
      <c r="N927" t="s">
        <v>43</v>
      </c>
      <c r="O927" t="s">
        <v>27</v>
      </c>
      <c r="P927" s="102">
        <v>10036</v>
      </c>
      <c r="Q927" s="102"/>
      <c r="R927" t="s">
        <v>2835</v>
      </c>
      <c r="S927" s="102" t="s">
        <v>29</v>
      </c>
      <c r="T927" s="102" t="s">
        <v>2282</v>
      </c>
      <c r="U927" s="102" t="s">
        <v>3334</v>
      </c>
    </row>
    <row r="928" spans="1:21" x14ac:dyDescent="0.2">
      <c r="A928" s="102">
        <v>353</v>
      </c>
      <c r="B928" t="s">
        <v>941</v>
      </c>
      <c r="C928" t="s">
        <v>57</v>
      </c>
      <c r="D928" t="s">
        <v>527</v>
      </c>
      <c r="E928" s="102">
        <v>67</v>
      </c>
      <c r="F928" s="102"/>
      <c r="G928" t="s">
        <v>3517</v>
      </c>
      <c r="H928" s="102" t="s">
        <v>39</v>
      </c>
      <c r="I928" s="102" t="s">
        <v>2289</v>
      </c>
      <c r="J928" s="102" t="s">
        <v>2281</v>
      </c>
      <c r="L928" s="102">
        <v>25345</v>
      </c>
      <c r="M928" t="s">
        <v>4420</v>
      </c>
      <c r="N928" t="s">
        <v>4421</v>
      </c>
      <c r="O928" t="s">
        <v>527</v>
      </c>
      <c r="P928" s="102">
        <v>260</v>
      </c>
      <c r="Q928" s="102"/>
      <c r="R928" t="s">
        <v>2782</v>
      </c>
      <c r="S928" s="102" t="s">
        <v>29</v>
      </c>
      <c r="T928" s="102" t="s">
        <v>2282</v>
      </c>
      <c r="U928" s="102" t="s">
        <v>3334</v>
      </c>
    </row>
    <row r="929" spans="1:21" x14ac:dyDescent="0.2">
      <c r="A929" s="102">
        <v>107</v>
      </c>
      <c r="B929" t="s">
        <v>340</v>
      </c>
      <c r="C929" t="s">
        <v>236</v>
      </c>
      <c r="D929" t="s">
        <v>138</v>
      </c>
      <c r="E929" s="102">
        <v>111</v>
      </c>
      <c r="F929" s="102"/>
      <c r="G929" t="s">
        <v>2431</v>
      </c>
      <c r="H929" s="102" t="s">
        <v>29</v>
      </c>
      <c r="I929" s="102" t="s">
        <v>2290</v>
      </c>
      <c r="J929" s="102" t="s">
        <v>2281</v>
      </c>
      <c r="L929" s="102">
        <v>27259</v>
      </c>
      <c r="M929" t="s">
        <v>211</v>
      </c>
      <c r="N929" t="s">
        <v>116</v>
      </c>
      <c r="O929" t="s">
        <v>4422</v>
      </c>
      <c r="P929" s="102">
        <v>290</v>
      </c>
      <c r="Q929" s="102"/>
      <c r="R929" t="s">
        <v>1419</v>
      </c>
      <c r="S929" s="102" t="s">
        <v>29</v>
      </c>
      <c r="T929" s="102" t="s">
        <v>2282</v>
      </c>
      <c r="U929" s="102" t="s">
        <v>3334</v>
      </c>
    </row>
    <row r="930" spans="1:21" x14ac:dyDescent="0.2">
      <c r="A930" s="102">
        <v>19586</v>
      </c>
      <c r="B930" t="s">
        <v>178</v>
      </c>
      <c r="C930" t="s">
        <v>138</v>
      </c>
      <c r="D930" t="s">
        <v>2097</v>
      </c>
      <c r="E930" s="102">
        <v>111</v>
      </c>
      <c r="F930" s="102"/>
      <c r="G930" t="s">
        <v>2431</v>
      </c>
      <c r="H930" s="102" t="s">
        <v>29</v>
      </c>
      <c r="I930" s="102" t="s">
        <v>2290</v>
      </c>
      <c r="J930" s="102" t="s">
        <v>2281</v>
      </c>
      <c r="L930" s="102">
        <v>26033</v>
      </c>
      <c r="M930" t="s">
        <v>1277</v>
      </c>
      <c r="N930" t="s">
        <v>4423</v>
      </c>
      <c r="O930" t="s">
        <v>52</v>
      </c>
      <c r="P930" s="102">
        <v>10419</v>
      </c>
      <c r="Q930" s="102"/>
      <c r="R930" t="s">
        <v>2900</v>
      </c>
      <c r="S930" s="102" t="s">
        <v>29</v>
      </c>
      <c r="T930" s="102" t="s">
        <v>2282</v>
      </c>
      <c r="U930" s="102" t="s">
        <v>3334</v>
      </c>
    </row>
    <row r="931" spans="1:21" x14ac:dyDescent="0.2">
      <c r="A931" s="102">
        <v>7052</v>
      </c>
      <c r="B931" t="s">
        <v>123</v>
      </c>
      <c r="C931" t="s">
        <v>1259</v>
      </c>
      <c r="D931" t="s">
        <v>1260</v>
      </c>
      <c r="E931" s="102">
        <v>668</v>
      </c>
      <c r="F931" s="102"/>
      <c r="G931" t="s">
        <v>2625</v>
      </c>
      <c r="H931" s="102" t="s">
        <v>29</v>
      </c>
      <c r="I931" s="102" t="s">
        <v>2290</v>
      </c>
      <c r="J931" s="102" t="s">
        <v>2281</v>
      </c>
      <c r="L931" s="102">
        <v>29681</v>
      </c>
      <c r="M931" t="s">
        <v>155</v>
      </c>
      <c r="N931" t="s">
        <v>4424</v>
      </c>
      <c r="O931" t="s">
        <v>4425</v>
      </c>
      <c r="P931" s="102">
        <v>253</v>
      </c>
      <c r="Q931" s="102"/>
      <c r="R931" t="s">
        <v>2759</v>
      </c>
      <c r="S931" s="102" t="s">
        <v>29</v>
      </c>
      <c r="T931" s="102" t="s">
        <v>2282</v>
      </c>
      <c r="U931" s="102" t="s">
        <v>3334</v>
      </c>
    </row>
    <row r="932" spans="1:21" x14ac:dyDescent="0.2">
      <c r="A932" s="102">
        <v>20365</v>
      </c>
      <c r="B932" t="s">
        <v>123</v>
      </c>
      <c r="C932" t="s">
        <v>93</v>
      </c>
      <c r="D932" t="s">
        <v>194</v>
      </c>
      <c r="E932" s="102">
        <v>299</v>
      </c>
      <c r="F932" s="102"/>
      <c r="G932" t="s">
        <v>2487</v>
      </c>
      <c r="H932" s="102" t="s">
        <v>29</v>
      </c>
      <c r="I932" s="102" t="s">
        <v>2292</v>
      </c>
      <c r="J932" s="102" t="s">
        <v>2281</v>
      </c>
      <c r="L932" s="102">
        <v>1078</v>
      </c>
      <c r="M932" t="s">
        <v>211</v>
      </c>
      <c r="N932" t="s">
        <v>418</v>
      </c>
      <c r="O932" t="s">
        <v>419</v>
      </c>
      <c r="P932" s="102">
        <v>736</v>
      </c>
      <c r="Q932" s="102"/>
      <c r="R932" t="s">
        <v>2300</v>
      </c>
      <c r="S932" s="102" t="s">
        <v>29</v>
      </c>
      <c r="T932" s="102" t="s">
        <v>2282</v>
      </c>
      <c r="U932" s="102" t="s">
        <v>3334</v>
      </c>
    </row>
    <row r="933" spans="1:21" x14ac:dyDescent="0.2">
      <c r="A933" s="102">
        <v>31</v>
      </c>
      <c r="B933" t="s">
        <v>903</v>
      </c>
      <c r="C933" t="s">
        <v>507</v>
      </c>
      <c r="D933" t="s">
        <v>904</v>
      </c>
      <c r="E933" s="102">
        <v>632</v>
      </c>
      <c r="F933" s="102"/>
      <c r="G933" t="s">
        <v>2362</v>
      </c>
      <c r="H933" s="102" t="s">
        <v>29</v>
      </c>
      <c r="I933" s="102" t="s">
        <v>2293</v>
      </c>
      <c r="J933" s="102" t="s">
        <v>2281</v>
      </c>
      <c r="L933" s="102">
        <v>25352</v>
      </c>
      <c r="M933" t="s">
        <v>155</v>
      </c>
      <c r="N933" t="s">
        <v>4426</v>
      </c>
      <c r="O933" t="s">
        <v>4427</v>
      </c>
      <c r="P933" s="102">
        <v>290</v>
      </c>
      <c r="Q933" s="102"/>
      <c r="R933" t="s">
        <v>1419</v>
      </c>
      <c r="S933" s="102" t="s">
        <v>29</v>
      </c>
      <c r="T933" s="102" t="s">
        <v>2282</v>
      </c>
      <c r="U933" s="102" t="s">
        <v>3334</v>
      </c>
    </row>
    <row r="934" spans="1:21" x14ac:dyDescent="0.2">
      <c r="A934" s="102">
        <v>21281</v>
      </c>
      <c r="B934" t="s">
        <v>239</v>
      </c>
      <c r="C934" t="s">
        <v>2032</v>
      </c>
      <c r="D934" t="s">
        <v>575</v>
      </c>
      <c r="E934" s="102">
        <v>10063</v>
      </c>
      <c r="F934" s="102"/>
      <c r="G934" t="s">
        <v>2328</v>
      </c>
      <c r="H934" s="102" t="s">
        <v>29</v>
      </c>
      <c r="I934" s="102" t="s">
        <v>2280</v>
      </c>
      <c r="J934" s="102" t="s">
        <v>2286</v>
      </c>
      <c r="L934" s="102">
        <v>27277</v>
      </c>
      <c r="M934" t="s">
        <v>4428</v>
      </c>
      <c r="N934" t="s">
        <v>4429</v>
      </c>
      <c r="O934" t="s">
        <v>161</v>
      </c>
      <c r="P934" s="102">
        <v>10276</v>
      </c>
      <c r="Q934" s="102"/>
      <c r="R934" t="s">
        <v>4430</v>
      </c>
      <c r="S934" s="102" t="s">
        <v>29</v>
      </c>
      <c r="T934" s="102" t="s">
        <v>2282</v>
      </c>
      <c r="U934" s="102" t="s">
        <v>3334</v>
      </c>
    </row>
    <row r="935" spans="1:21" x14ac:dyDescent="0.2">
      <c r="A935" s="102">
        <v>9261</v>
      </c>
      <c r="B935" t="s">
        <v>417</v>
      </c>
      <c r="C935" t="s">
        <v>2556</v>
      </c>
      <c r="D935" t="s">
        <v>138</v>
      </c>
      <c r="E935" s="102">
        <v>3</v>
      </c>
      <c r="F935" s="102"/>
      <c r="G935" t="s">
        <v>2552</v>
      </c>
      <c r="H935" s="102" t="s">
        <v>29</v>
      </c>
      <c r="I935" s="102" t="s">
        <v>2280</v>
      </c>
      <c r="J935" s="102" t="s">
        <v>2286</v>
      </c>
      <c r="L935" s="102">
        <v>740</v>
      </c>
      <c r="M935" t="s">
        <v>32</v>
      </c>
      <c r="N935" t="s">
        <v>265</v>
      </c>
      <c r="O935" t="s">
        <v>279</v>
      </c>
      <c r="P935" s="102">
        <v>406</v>
      </c>
      <c r="Q935" s="102"/>
      <c r="R935" t="s">
        <v>2591</v>
      </c>
      <c r="S935" s="102" t="s">
        <v>29</v>
      </c>
      <c r="T935" s="102" t="s">
        <v>2282</v>
      </c>
      <c r="U935" s="102" t="s">
        <v>3334</v>
      </c>
    </row>
    <row r="936" spans="1:21" x14ac:dyDescent="0.2">
      <c r="A936" s="102">
        <v>17982</v>
      </c>
      <c r="B936" t="s">
        <v>2714</v>
      </c>
      <c r="C936" t="s">
        <v>310</v>
      </c>
      <c r="D936" t="s">
        <v>138</v>
      </c>
      <c r="E936" s="102">
        <v>228</v>
      </c>
      <c r="F936" s="102"/>
      <c r="G936" t="s">
        <v>2713</v>
      </c>
      <c r="H936" s="102" t="s">
        <v>29</v>
      </c>
      <c r="I936" s="102" t="s">
        <v>2280</v>
      </c>
      <c r="J936" s="102" t="s">
        <v>2286</v>
      </c>
      <c r="L936" s="102">
        <v>854</v>
      </c>
      <c r="M936" t="s">
        <v>4431</v>
      </c>
      <c r="N936" t="s">
        <v>259</v>
      </c>
      <c r="O936" t="s">
        <v>266</v>
      </c>
      <c r="P936" s="102">
        <v>260</v>
      </c>
      <c r="Q936" s="102"/>
      <c r="R936" t="s">
        <v>2782</v>
      </c>
      <c r="S936" s="102" t="s">
        <v>29</v>
      </c>
      <c r="T936" s="102" t="s">
        <v>2282</v>
      </c>
      <c r="U936" s="102" t="s">
        <v>3334</v>
      </c>
    </row>
    <row r="937" spans="1:21" x14ac:dyDescent="0.2">
      <c r="A937" s="102">
        <v>33447</v>
      </c>
      <c r="B937" t="s">
        <v>88</v>
      </c>
      <c r="C937" t="s">
        <v>364</v>
      </c>
      <c r="D937" t="s">
        <v>737</v>
      </c>
      <c r="E937" s="102">
        <v>10010</v>
      </c>
      <c r="F937" s="102"/>
      <c r="G937" t="s">
        <v>2459</v>
      </c>
      <c r="H937" s="102" t="s">
        <v>29</v>
      </c>
      <c r="I937" s="102" t="s">
        <v>2280</v>
      </c>
      <c r="J937" s="102" t="s">
        <v>2286</v>
      </c>
      <c r="L937" s="102">
        <v>24746</v>
      </c>
      <c r="M937" t="s">
        <v>30</v>
      </c>
      <c r="N937" t="s">
        <v>4432</v>
      </c>
      <c r="O937" t="s">
        <v>36</v>
      </c>
      <c r="P937" s="102">
        <v>292</v>
      </c>
      <c r="Q937" s="102"/>
      <c r="R937" t="s">
        <v>2330</v>
      </c>
      <c r="S937" s="102" t="s">
        <v>29</v>
      </c>
      <c r="T937" s="102" t="s">
        <v>2282</v>
      </c>
      <c r="U937" s="102" t="s">
        <v>3334</v>
      </c>
    </row>
    <row r="938" spans="1:21" x14ac:dyDescent="0.2">
      <c r="A938" s="102">
        <v>30870</v>
      </c>
      <c r="B938" t="s">
        <v>153</v>
      </c>
      <c r="C938" t="s">
        <v>35</v>
      </c>
      <c r="D938" t="s">
        <v>215</v>
      </c>
      <c r="E938" s="102">
        <v>10356</v>
      </c>
      <c r="F938" s="102"/>
      <c r="G938" t="s">
        <v>2309</v>
      </c>
      <c r="H938" s="102" t="s">
        <v>29</v>
      </c>
      <c r="I938" s="102" t="s">
        <v>2280</v>
      </c>
      <c r="J938" s="102" t="s">
        <v>2286</v>
      </c>
      <c r="L938" s="102">
        <v>25357</v>
      </c>
      <c r="M938" t="s">
        <v>225</v>
      </c>
      <c r="N938" t="s">
        <v>624</v>
      </c>
      <c r="O938" t="s">
        <v>3948</v>
      </c>
      <c r="P938" s="102">
        <v>10146</v>
      </c>
      <c r="Q938" s="102"/>
      <c r="R938" t="s">
        <v>3521</v>
      </c>
      <c r="S938" s="102" t="s">
        <v>29</v>
      </c>
      <c r="T938" s="102" t="s">
        <v>2282</v>
      </c>
      <c r="U938" s="102" t="s">
        <v>3334</v>
      </c>
    </row>
    <row r="939" spans="1:21" x14ac:dyDescent="0.2">
      <c r="A939" s="102">
        <v>30820</v>
      </c>
      <c r="B939" t="s">
        <v>497</v>
      </c>
      <c r="C939" t="s">
        <v>279</v>
      </c>
      <c r="D939" t="s">
        <v>36</v>
      </c>
      <c r="E939" s="102">
        <v>228</v>
      </c>
      <c r="F939" s="102"/>
      <c r="G939" t="s">
        <v>2713</v>
      </c>
      <c r="H939" s="102" t="s">
        <v>29</v>
      </c>
      <c r="I939" s="102" t="s">
        <v>2280</v>
      </c>
      <c r="J939" s="102" t="s">
        <v>2286</v>
      </c>
      <c r="L939" s="102">
        <v>26080</v>
      </c>
      <c r="M939" t="s">
        <v>245</v>
      </c>
      <c r="N939" t="s">
        <v>319</v>
      </c>
      <c r="O939" t="s">
        <v>4433</v>
      </c>
      <c r="P939" s="102">
        <v>10318</v>
      </c>
      <c r="Q939" s="102"/>
      <c r="R939" t="s">
        <v>4403</v>
      </c>
      <c r="S939" s="102" t="s">
        <v>29</v>
      </c>
      <c r="T939" s="102" t="s">
        <v>2282</v>
      </c>
      <c r="U939" s="102" t="s">
        <v>3334</v>
      </c>
    </row>
    <row r="940" spans="1:21" x14ac:dyDescent="0.2">
      <c r="A940" s="102">
        <v>28211</v>
      </c>
      <c r="B940" t="s">
        <v>2423</v>
      </c>
      <c r="C940" t="s">
        <v>279</v>
      </c>
      <c r="D940" t="s">
        <v>57</v>
      </c>
      <c r="E940" s="102">
        <v>321</v>
      </c>
      <c r="F940" s="102"/>
      <c r="G940" t="s">
        <v>512</v>
      </c>
      <c r="H940" s="102" t="s">
        <v>29</v>
      </c>
      <c r="I940" s="102" t="s">
        <v>2280</v>
      </c>
      <c r="J940" s="102" t="s">
        <v>2286</v>
      </c>
      <c r="L940" s="102">
        <v>704</v>
      </c>
      <c r="M940" t="s">
        <v>4434</v>
      </c>
      <c r="N940" t="s">
        <v>4435</v>
      </c>
      <c r="O940" t="s">
        <v>54</v>
      </c>
      <c r="P940" s="102">
        <v>260</v>
      </c>
      <c r="Q940" s="102"/>
      <c r="R940" t="s">
        <v>2782</v>
      </c>
      <c r="S940" s="102" t="s">
        <v>29</v>
      </c>
      <c r="T940" s="102" t="s">
        <v>2282</v>
      </c>
      <c r="U940" s="102" t="s">
        <v>3334</v>
      </c>
    </row>
    <row r="941" spans="1:21" x14ac:dyDescent="0.2">
      <c r="A941" s="102">
        <v>30869</v>
      </c>
      <c r="B941" t="s">
        <v>283</v>
      </c>
      <c r="C941" t="s">
        <v>0</v>
      </c>
      <c r="D941" t="s">
        <v>636</v>
      </c>
      <c r="E941" s="102">
        <v>711</v>
      </c>
      <c r="F941" s="102"/>
      <c r="G941" t="s">
        <v>2310</v>
      </c>
      <c r="H941" s="102" t="s">
        <v>29</v>
      </c>
      <c r="I941" s="102" t="s">
        <v>2280</v>
      </c>
      <c r="J941" s="102" t="s">
        <v>2286</v>
      </c>
      <c r="L941" s="102">
        <v>25177</v>
      </c>
      <c r="M941" t="s">
        <v>37</v>
      </c>
      <c r="N941" t="s">
        <v>69</v>
      </c>
      <c r="O941" t="s">
        <v>4436</v>
      </c>
      <c r="P941" s="102">
        <v>10170</v>
      </c>
      <c r="Q941" s="102"/>
      <c r="R941" t="s">
        <v>1881</v>
      </c>
      <c r="S941" s="102" t="s">
        <v>29</v>
      </c>
      <c r="T941" s="102" t="s">
        <v>2282</v>
      </c>
      <c r="U941" s="102" t="s">
        <v>3334</v>
      </c>
    </row>
    <row r="942" spans="1:21" x14ac:dyDescent="0.2">
      <c r="A942" s="102">
        <v>22241</v>
      </c>
      <c r="B942" t="s">
        <v>804</v>
      </c>
      <c r="C942" t="s">
        <v>206</v>
      </c>
      <c r="D942" t="s">
        <v>2103</v>
      </c>
      <c r="E942" s="102">
        <v>10130</v>
      </c>
      <c r="F942" s="102"/>
      <c r="G942" t="s">
        <v>2390</v>
      </c>
      <c r="H942" s="102" t="s">
        <v>29</v>
      </c>
      <c r="I942" s="102" t="s">
        <v>2280</v>
      </c>
      <c r="J942" s="102" t="s">
        <v>2286</v>
      </c>
      <c r="L942" s="102">
        <v>27918</v>
      </c>
      <c r="M942" t="s">
        <v>42</v>
      </c>
      <c r="N942" t="s">
        <v>4437</v>
      </c>
      <c r="O942" t="s">
        <v>43</v>
      </c>
      <c r="P942" s="102">
        <v>246</v>
      </c>
      <c r="Q942" s="102"/>
      <c r="R942" t="s">
        <v>3540</v>
      </c>
      <c r="S942" s="102" t="s">
        <v>29</v>
      </c>
      <c r="T942" s="102" t="s">
        <v>2282</v>
      </c>
      <c r="U942" s="102" t="s">
        <v>3334</v>
      </c>
    </row>
    <row r="943" spans="1:21" x14ac:dyDescent="0.2">
      <c r="A943" s="102">
        <v>23414</v>
      </c>
      <c r="B943" t="s">
        <v>1186</v>
      </c>
      <c r="C943" t="s">
        <v>206</v>
      </c>
      <c r="D943" t="s">
        <v>387</v>
      </c>
      <c r="E943" s="102">
        <v>10130</v>
      </c>
      <c r="F943" s="102"/>
      <c r="G943" t="s">
        <v>2390</v>
      </c>
      <c r="H943" s="102" t="s">
        <v>29</v>
      </c>
      <c r="I943" s="102" t="s">
        <v>2280</v>
      </c>
      <c r="J943" s="102" t="s">
        <v>2286</v>
      </c>
      <c r="L943" s="102">
        <v>16826</v>
      </c>
      <c r="M943" t="s">
        <v>4438</v>
      </c>
      <c r="N943" t="s">
        <v>759</v>
      </c>
      <c r="O943" t="s">
        <v>4439</v>
      </c>
      <c r="P943" s="102">
        <v>538</v>
      </c>
      <c r="Q943" s="102"/>
      <c r="R943" t="s">
        <v>2348</v>
      </c>
      <c r="S943" s="102" t="s">
        <v>29</v>
      </c>
      <c r="T943" s="102" t="s">
        <v>2282</v>
      </c>
      <c r="U943" s="102" t="s">
        <v>3334</v>
      </c>
    </row>
    <row r="944" spans="1:21" x14ac:dyDescent="0.2">
      <c r="A944" s="102">
        <v>18767</v>
      </c>
      <c r="B944" t="s">
        <v>37</v>
      </c>
      <c r="C944" t="s">
        <v>1117</v>
      </c>
      <c r="D944" t="s">
        <v>36</v>
      </c>
      <c r="E944" s="102">
        <v>10130</v>
      </c>
      <c r="F944" s="102"/>
      <c r="G944" t="s">
        <v>2390</v>
      </c>
      <c r="H944" s="102" t="s">
        <v>29</v>
      </c>
      <c r="I944" s="102" t="s">
        <v>2280</v>
      </c>
      <c r="J944" s="102" t="s">
        <v>2286</v>
      </c>
      <c r="L944" s="102">
        <v>25340</v>
      </c>
      <c r="M944" t="s">
        <v>177</v>
      </c>
      <c r="N944" t="s">
        <v>757</v>
      </c>
      <c r="O944" t="s">
        <v>4440</v>
      </c>
      <c r="P944" s="102">
        <v>261</v>
      </c>
      <c r="Q944" s="102"/>
      <c r="R944" t="s">
        <v>2312</v>
      </c>
      <c r="S944" s="102" t="s">
        <v>29</v>
      </c>
      <c r="T944" s="102" t="s">
        <v>2282</v>
      </c>
      <c r="U944" s="102" t="s">
        <v>3334</v>
      </c>
    </row>
    <row r="945" spans="1:21" x14ac:dyDescent="0.2">
      <c r="A945" s="102">
        <v>31098</v>
      </c>
      <c r="B945" t="s">
        <v>2044</v>
      </c>
      <c r="C945" t="s">
        <v>668</v>
      </c>
      <c r="D945" t="s">
        <v>43</v>
      </c>
      <c r="E945" s="102">
        <v>321</v>
      </c>
      <c r="F945" s="102"/>
      <c r="G945" t="s">
        <v>512</v>
      </c>
      <c r="H945" s="102" t="s">
        <v>29</v>
      </c>
      <c r="I945" s="102" t="s">
        <v>2280</v>
      </c>
      <c r="J945" s="102" t="s">
        <v>2286</v>
      </c>
      <c r="L945" s="102">
        <v>26051</v>
      </c>
      <c r="M945" t="s">
        <v>283</v>
      </c>
      <c r="N945" t="s">
        <v>399</v>
      </c>
      <c r="O945" t="s">
        <v>946</v>
      </c>
      <c r="P945" s="102">
        <v>10318</v>
      </c>
      <c r="Q945" s="102"/>
      <c r="R945" t="s">
        <v>4403</v>
      </c>
      <c r="S945" s="102" t="s">
        <v>29</v>
      </c>
      <c r="T945" s="102" t="s">
        <v>2282</v>
      </c>
      <c r="U945" s="102" t="s">
        <v>3334</v>
      </c>
    </row>
    <row r="946" spans="1:21" x14ac:dyDescent="0.2">
      <c r="A946" s="102">
        <v>22778</v>
      </c>
      <c r="B946" t="s">
        <v>122</v>
      </c>
      <c r="C946" t="s">
        <v>27</v>
      </c>
      <c r="D946" t="s">
        <v>27</v>
      </c>
      <c r="E946" s="102">
        <v>323</v>
      </c>
      <c r="F946" s="102"/>
      <c r="G946" t="s">
        <v>2718</v>
      </c>
      <c r="H946" s="102" t="s">
        <v>29</v>
      </c>
      <c r="I946" s="102" t="s">
        <v>2280</v>
      </c>
      <c r="J946" s="102" t="s">
        <v>2286</v>
      </c>
      <c r="L946" s="102">
        <v>26011</v>
      </c>
      <c r="M946" t="s">
        <v>483</v>
      </c>
      <c r="N946" t="s">
        <v>133</v>
      </c>
      <c r="O946" t="s">
        <v>4441</v>
      </c>
      <c r="P946" s="102">
        <v>10089</v>
      </c>
      <c r="Q946" s="102"/>
      <c r="R946" t="s">
        <v>3529</v>
      </c>
      <c r="S946" s="102" t="s">
        <v>29</v>
      </c>
      <c r="T946" s="102" t="s">
        <v>2282</v>
      </c>
      <c r="U946" s="102" t="s">
        <v>3334</v>
      </c>
    </row>
    <row r="947" spans="1:21" x14ac:dyDescent="0.2">
      <c r="A947" s="102">
        <v>24038</v>
      </c>
      <c r="B947" t="s">
        <v>244</v>
      </c>
      <c r="C947" t="s">
        <v>1299</v>
      </c>
      <c r="D947" t="s">
        <v>2650</v>
      </c>
      <c r="E947" s="102">
        <v>102</v>
      </c>
      <c r="F947" s="102"/>
      <c r="G947" t="s">
        <v>2651</v>
      </c>
      <c r="H947" s="102" t="s">
        <v>29</v>
      </c>
      <c r="I947" s="102" t="s">
        <v>2280</v>
      </c>
      <c r="J947" s="102" t="s">
        <v>2286</v>
      </c>
      <c r="L947" s="102">
        <v>21492</v>
      </c>
      <c r="M947" t="s">
        <v>124</v>
      </c>
      <c r="N947" t="s">
        <v>4442</v>
      </c>
      <c r="O947" t="s">
        <v>4443</v>
      </c>
      <c r="P947" s="102">
        <v>10353</v>
      </c>
      <c r="Q947" s="102"/>
      <c r="R947" t="s">
        <v>4283</v>
      </c>
      <c r="S947" s="102" t="s">
        <v>29</v>
      </c>
      <c r="T947" s="102" t="s">
        <v>2282</v>
      </c>
      <c r="U947" s="102" t="s">
        <v>3334</v>
      </c>
    </row>
    <row r="948" spans="1:21" x14ac:dyDescent="0.2">
      <c r="A948" s="102">
        <v>21958</v>
      </c>
      <c r="B948" t="s">
        <v>646</v>
      </c>
      <c r="C948" t="s">
        <v>660</v>
      </c>
      <c r="D948" t="s">
        <v>202</v>
      </c>
      <c r="E948" s="102">
        <v>385</v>
      </c>
      <c r="F948" s="102"/>
      <c r="G948" t="s">
        <v>2665</v>
      </c>
      <c r="H948" s="102" t="s">
        <v>29</v>
      </c>
      <c r="I948" s="102" t="s">
        <v>2280</v>
      </c>
      <c r="J948" s="102" t="s">
        <v>2286</v>
      </c>
      <c r="L948" s="102">
        <v>21617</v>
      </c>
      <c r="M948" t="s">
        <v>244</v>
      </c>
      <c r="N948" t="s">
        <v>553</v>
      </c>
      <c r="O948" t="s">
        <v>4444</v>
      </c>
      <c r="P948" s="102">
        <v>10146</v>
      </c>
      <c r="Q948" s="102"/>
      <c r="R948" t="s">
        <v>3521</v>
      </c>
      <c r="S948" s="102" t="s">
        <v>29</v>
      </c>
      <c r="T948" s="102" t="s">
        <v>2282</v>
      </c>
      <c r="U948" s="102" t="s">
        <v>3334</v>
      </c>
    </row>
    <row r="949" spans="1:21" x14ac:dyDescent="0.2">
      <c r="A949" s="102">
        <v>24142</v>
      </c>
      <c r="B949" t="s">
        <v>471</v>
      </c>
      <c r="C949" t="s">
        <v>2489</v>
      </c>
      <c r="D949" t="s">
        <v>427</v>
      </c>
      <c r="E949" s="102">
        <v>10242</v>
      </c>
      <c r="F949" s="102"/>
      <c r="G949" t="s">
        <v>2490</v>
      </c>
      <c r="H949" s="102" t="s">
        <v>29</v>
      </c>
      <c r="I949" s="102" t="s">
        <v>2280</v>
      </c>
      <c r="J949" s="102" t="s">
        <v>2286</v>
      </c>
      <c r="L949" s="102">
        <v>25154</v>
      </c>
      <c r="M949" t="s">
        <v>126</v>
      </c>
      <c r="N949" t="s">
        <v>3370</v>
      </c>
      <c r="O949" t="s">
        <v>444</v>
      </c>
      <c r="P949" s="102">
        <v>10089</v>
      </c>
      <c r="Q949" s="102"/>
      <c r="R949" t="s">
        <v>3529</v>
      </c>
      <c r="S949" s="102" t="s">
        <v>29</v>
      </c>
      <c r="T949" s="102" t="s">
        <v>2282</v>
      </c>
      <c r="U949" s="102" t="s">
        <v>3334</v>
      </c>
    </row>
    <row r="950" spans="1:21" x14ac:dyDescent="0.2">
      <c r="A950" s="102">
        <v>28427</v>
      </c>
      <c r="B950" t="s">
        <v>1002</v>
      </c>
      <c r="C950" t="s">
        <v>2491</v>
      </c>
      <c r="D950" t="s">
        <v>138</v>
      </c>
      <c r="E950" s="102">
        <v>10242</v>
      </c>
      <c r="F950" s="102"/>
      <c r="G950" t="s">
        <v>2490</v>
      </c>
      <c r="H950" s="102" t="s">
        <v>29</v>
      </c>
      <c r="I950" s="102" t="s">
        <v>2280</v>
      </c>
      <c r="J950" s="102" t="s">
        <v>2286</v>
      </c>
      <c r="L950" s="102">
        <v>25912</v>
      </c>
      <c r="M950" t="s">
        <v>136</v>
      </c>
      <c r="N950" t="s">
        <v>441</v>
      </c>
      <c r="O950" t="s">
        <v>46</v>
      </c>
      <c r="P950" s="102">
        <v>246</v>
      </c>
      <c r="Q950" s="102"/>
      <c r="R950" t="s">
        <v>3540</v>
      </c>
      <c r="S950" s="102" t="s">
        <v>29</v>
      </c>
      <c r="T950" s="102" t="s">
        <v>2282</v>
      </c>
      <c r="U950" s="102" t="s">
        <v>3334</v>
      </c>
    </row>
    <row r="951" spans="1:21" x14ac:dyDescent="0.2">
      <c r="A951" s="102">
        <v>8596</v>
      </c>
      <c r="B951" t="s">
        <v>727</v>
      </c>
      <c r="C951" t="s">
        <v>367</v>
      </c>
      <c r="D951" t="s">
        <v>57</v>
      </c>
      <c r="E951" s="102">
        <v>283</v>
      </c>
      <c r="F951" s="102"/>
      <c r="G951" t="s">
        <v>1179</v>
      </c>
      <c r="H951" s="102" t="s">
        <v>29</v>
      </c>
      <c r="I951" s="102" t="s">
        <v>2280</v>
      </c>
      <c r="J951" s="102" t="s">
        <v>2286</v>
      </c>
      <c r="L951" s="102">
        <v>27612</v>
      </c>
      <c r="M951" t="s">
        <v>3653</v>
      </c>
      <c r="N951" t="s">
        <v>213</v>
      </c>
      <c r="O951" t="s">
        <v>4445</v>
      </c>
      <c r="P951" s="102">
        <v>406</v>
      </c>
      <c r="Q951" s="102"/>
      <c r="R951" t="s">
        <v>2591</v>
      </c>
      <c r="S951" s="102" t="s">
        <v>29</v>
      </c>
      <c r="T951" s="102" t="s">
        <v>2282</v>
      </c>
      <c r="U951" s="102" t="s">
        <v>3334</v>
      </c>
    </row>
    <row r="952" spans="1:21" x14ac:dyDescent="0.2">
      <c r="A952" s="102">
        <v>25271</v>
      </c>
      <c r="B952" t="s">
        <v>483</v>
      </c>
      <c r="C952" t="s">
        <v>306</v>
      </c>
      <c r="D952" t="s">
        <v>138</v>
      </c>
      <c r="E952" s="102">
        <v>269</v>
      </c>
      <c r="F952" s="102"/>
      <c r="G952" t="s">
        <v>2765</v>
      </c>
      <c r="H952" s="102" t="s">
        <v>29</v>
      </c>
      <c r="I952" s="102" t="s">
        <v>2280</v>
      </c>
      <c r="J952" s="102" t="s">
        <v>2286</v>
      </c>
      <c r="L952" s="102">
        <v>24860</v>
      </c>
      <c r="M952" t="s">
        <v>201</v>
      </c>
      <c r="N952" t="s">
        <v>501</v>
      </c>
      <c r="O952" t="s">
        <v>116</v>
      </c>
      <c r="P952" s="102">
        <v>10173</v>
      </c>
      <c r="Q952" s="102"/>
      <c r="R952" t="s">
        <v>2311</v>
      </c>
      <c r="S952" s="102" t="s">
        <v>29</v>
      </c>
      <c r="T952" s="102" t="s">
        <v>2282</v>
      </c>
      <c r="U952" s="102" t="s">
        <v>3334</v>
      </c>
    </row>
    <row r="953" spans="1:21" x14ac:dyDescent="0.2">
      <c r="A953" s="102">
        <v>27721</v>
      </c>
      <c r="B953" t="s">
        <v>2819</v>
      </c>
      <c r="C953" t="s">
        <v>827</v>
      </c>
      <c r="E953" s="102">
        <v>10417</v>
      </c>
      <c r="F953" s="102"/>
      <c r="G953" t="s">
        <v>2818</v>
      </c>
      <c r="H953" s="102" t="s">
        <v>29</v>
      </c>
      <c r="I953" s="102" t="s">
        <v>2280</v>
      </c>
      <c r="J953" s="102" t="s">
        <v>2286</v>
      </c>
      <c r="L953" s="102">
        <v>17958</v>
      </c>
      <c r="M953" t="s">
        <v>354</v>
      </c>
      <c r="N953" t="s">
        <v>4446</v>
      </c>
      <c r="O953" t="s">
        <v>4447</v>
      </c>
      <c r="P953" s="102">
        <v>556</v>
      </c>
      <c r="Q953" s="102"/>
      <c r="R953" t="s">
        <v>3536</v>
      </c>
      <c r="S953" s="102" t="s">
        <v>29</v>
      </c>
      <c r="T953" s="102" t="s">
        <v>2282</v>
      </c>
      <c r="U953" s="102" t="s">
        <v>3334</v>
      </c>
    </row>
    <row r="954" spans="1:21" x14ac:dyDescent="0.2">
      <c r="A954" s="102">
        <v>6597</v>
      </c>
      <c r="B954" t="s">
        <v>477</v>
      </c>
      <c r="C954" t="s">
        <v>86</v>
      </c>
      <c r="D954" t="s">
        <v>316</v>
      </c>
      <c r="E954" s="102">
        <v>295</v>
      </c>
      <c r="F954" s="102"/>
      <c r="G954" t="s">
        <v>2474</v>
      </c>
      <c r="H954" s="102" t="s">
        <v>29</v>
      </c>
      <c r="I954" s="102" t="s">
        <v>2280</v>
      </c>
      <c r="J954" s="102" t="s">
        <v>2286</v>
      </c>
      <c r="L954" s="102">
        <v>17674</v>
      </c>
      <c r="M954" t="s">
        <v>30</v>
      </c>
      <c r="N954" t="s">
        <v>190</v>
      </c>
      <c r="O954" t="s">
        <v>4448</v>
      </c>
      <c r="P954" s="102">
        <v>269</v>
      </c>
      <c r="Q954" s="102"/>
      <c r="R954" t="s">
        <v>2765</v>
      </c>
      <c r="S954" s="102" t="s">
        <v>29</v>
      </c>
      <c r="T954" s="102" t="s">
        <v>2282</v>
      </c>
      <c r="U954" s="102" t="s">
        <v>3334</v>
      </c>
    </row>
    <row r="955" spans="1:21" x14ac:dyDescent="0.2">
      <c r="A955" s="102">
        <v>25026</v>
      </c>
      <c r="B955" t="s">
        <v>2648</v>
      </c>
      <c r="C955" t="s">
        <v>499</v>
      </c>
      <c r="D955" t="s">
        <v>2649</v>
      </c>
      <c r="E955" s="102">
        <v>538</v>
      </c>
      <c r="F955" s="102"/>
      <c r="G955" t="s">
        <v>2348</v>
      </c>
      <c r="H955" s="102" t="s">
        <v>29</v>
      </c>
      <c r="I955" s="102" t="s">
        <v>2280</v>
      </c>
      <c r="J955" s="102" t="s">
        <v>2286</v>
      </c>
      <c r="L955" s="102">
        <v>24545</v>
      </c>
      <c r="M955" t="s">
        <v>335</v>
      </c>
      <c r="N955" t="s">
        <v>4449</v>
      </c>
      <c r="O955" t="s">
        <v>847</v>
      </c>
      <c r="P955" s="102">
        <v>10108</v>
      </c>
      <c r="Q955" s="102"/>
      <c r="R955" t="s">
        <v>3534</v>
      </c>
      <c r="S955" s="102" t="s">
        <v>29</v>
      </c>
      <c r="T955" s="102" t="s">
        <v>2282</v>
      </c>
      <c r="U955" s="102" t="s">
        <v>3334</v>
      </c>
    </row>
    <row r="956" spans="1:21" x14ac:dyDescent="0.2">
      <c r="A956" s="102">
        <v>29366</v>
      </c>
      <c r="B956" t="s">
        <v>365</v>
      </c>
      <c r="C956" t="s">
        <v>2235</v>
      </c>
      <c r="D956" t="s">
        <v>0</v>
      </c>
      <c r="E956" s="102">
        <v>425</v>
      </c>
      <c r="F956" s="102"/>
      <c r="G956" t="s">
        <v>2322</v>
      </c>
      <c r="H956" s="102" t="s">
        <v>29</v>
      </c>
      <c r="I956" s="102" t="s">
        <v>2280</v>
      </c>
      <c r="J956" s="102" t="s">
        <v>2286</v>
      </c>
      <c r="L956" s="102">
        <v>29484</v>
      </c>
      <c r="M956" t="s">
        <v>4450</v>
      </c>
      <c r="N956" t="s">
        <v>4451</v>
      </c>
      <c r="O956" t="s">
        <v>485</v>
      </c>
      <c r="P956" s="102">
        <v>736</v>
      </c>
      <c r="Q956" s="102"/>
      <c r="R956" t="s">
        <v>2300</v>
      </c>
      <c r="S956" s="102" t="s">
        <v>29</v>
      </c>
      <c r="T956" s="102" t="s">
        <v>2282</v>
      </c>
      <c r="U956" s="102" t="s">
        <v>3334</v>
      </c>
    </row>
    <row r="957" spans="1:21" x14ac:dyDescent="0.2">
      <c r="A957" s="102">
        <v>32107</v>
      </c>
      <c r="B957" t="s">
        <v>140</v>
      </c>
      <c r="C957" t="s">
        <v>134</v>
      </c>
      <c r="D957" t="s">
        <v>2699</v>
      </c>
      <c r="E957" s="102">
        <v>10275</v>
      </c>
      <c r="F957" s="102"/>
      <c r="G957" t="s">
        <v>2698</v>
      </c>
      <c r="H957" s="102" t="s">
        <v>29</v>
      </c>
      <c r="I957" s="102" t="s">
        <v>2280</v>
      </c>
      <c r="J957" s="102" t="s">
        <v>2286</v>
      </c>
      <c r="L957" s="102">
        <v>24951</v>
      </c>
      <c r="M957" t="s">
        <v>26</v>
      </c>
      <c r="N957" t="s">
        <v>4452</v>
      </c>
      <c r="O957" t="s">
        <v>4453</v>
      </c>
      <c r="P957" s="102">
        <v>10279</v>
      </c>
      <c r="Q957" s="102"/>
      <c r="R957" t="s">
        <v>2800</v>
      </c>
      <c r="S957" s="102" t="s">
        <v>29</v>
      </c>
      <c r="T957" s="102" t="s">
        <v>2282</v>
      </c>
      <c r="U957" s="102" t="s">
        <v>3334</v>
      </c>
    </row>
    <row r="958" spans="1:21" x14ac:dyDescent="0.2">
      <c r="A958" s="102">
        <v>24357</v>
      </c>
      <c r="B958" t="s">
        <v>473</v>
      </c>
      <c r="C958" t="s">
        <v>569</v>
      </c>
      <c r="D958" t="s">
        <v>4454</v>
      </c>
      <c r="E958" s="102">
        <v>10171</v>
      </c>
      <c r="F958" s="102"/>
      <c r="G958" t="s">
        <v>2786</v>
      </c>
      <c r="H958" s="102" t="s">
        <v>29</v>
      </c>
      <c r="I958" s="102" t="s">
        <v>2280</v>
      </c>
      <c r="J958" s="102" t="s">
        <v>2286</v>
      </c>
      <c r="L958" s="102">
        <v>19018</v>
      </c>
      <c r="M958" t="s">
        <v>26</v>
      </c>
      <c r="N958" t="s">
        <v>4455</v>
      </c>
      <c r="O958" t="s">
        <v>4456</v>
      </c>
      <c r="P958" s="102">
        <v>10292</v>
      </c>
      <c r="Q958" s="102"/>
      <c r="R958" t="s">
        <v>2790</v>
      </c>
      <c r="S958" s="102" t="s">
        <v>29</v>
      </c>
      <c r="T958" s="102" t="s">
        <v>2282</v>
      </c>
      <c r="U958" s="102" t="s">
        <v>3334</v>
      </c>
    </row>
    <row r="959" spans="1:21" x14ac:dyDescent="0.2">
      <c r="A959" s="102">
        <v>4130</v>
      </c>
      <c r="B959" t="s">
        <v>140</v>
      </c>
      <c r="C959" t="s">
        <v>462</v>
      </c>
      <c r="D959" t="s">
        <v>463</v>
      </c>
      <c r="E959" s="102">
        <v>598</v>
      </c>
      <c r="F959" s="102"/>
      <c r="G959" t="s">
        <v>1497</v>
      </c>
      <c r="H959" s="102" t="s">
        <v>29</v>
      </c>
      <c r="I959" s="102" t="s">
        <v>2280</v>
      </c>
      <c r="J959" s="102" t="s">
        <v>2286</v>
      </c>
      <c r="L959" s="102">
        <v>24852</v>
      </c>
      <c r="M959" t="s">
        <v>740</v>
      </c>
      <c r="N959" t="s">
        <v>3654</v>
      </c>
      <c r="O959" t="s">
        <v>437</v>
      </c>
      <c r="P959" s="102">
        <v>10322</v>
      </c>
      <c r="Q959" s="102"/>
      <c r="R959" t="s">
        <v>3520</v>
      </c>
      <c r="S959" s="102" t="s">
        <v>29</v>
      </c>
      <c r="T959" s="102" t="s">
        <v>2282</v>
      </c>
      <c r="U959" s="102" t="s">
        <v>3334</v>
      </c>
    </row>
    <row r="960" spans="1:21" x14ac:dyDescent="0.2">
      <c r="A960" s="102">
        <v>28007</v>
      </c>
      <c r="B960" t="s">
        <v>78</v>
      </c>
      <c r="C960" t="s">
        <v>564</v>
      </c>
      <c r="D960" t="s">
        <v>126</v>
      </c>
      <c r="E960" s="102">
        <v>10036</v>
      </c>
      <c r="F960" s="102"/>
      <c r="G960" t="s">
        <v>2835</v>
      </c>
      <c r="H960" s="102" t="s">
        <v>29</v>
      </c>
      <c r="I960" s="102" t="s">
        <v>2280</v>
      </c>
      <c r="J960" s="102" t="s">
        <v>2286</v>
      </c>
      <c r="L960" s="102">
        <v>25992</v>
      </c>
      <c r="M960" t="s">
        <v>136</v>
      </c>
      <c r="N960" t="s">
        <v>3654</v>
      </c>
      <c r="O960" t="s">
        <v>222</v>
      </c>
      <c r="P960" s="102">
        <v>128</v>
      </c>
      <c r="Q960" s="102"/>
      <c r="R960" t="s">
        <v>2363</v>
      </c>
      <c r="S960" s="102" t="s">
        <v>29</v>
      </c>
      <c r="T960" s="102" t="s">
        <v>2282</v>
      </c>
      <c r="U960" s="102" t="s">
        <v>3334</v>
      </c>
    </row>
    <row r="961" spans="1:21" x14ac:dyDescent="0.2">
      <c r="A961" s="102">
        <v>25903</v>
      </c>
      <c r="B961" t="s">
        <v>896</v>
      </c>
      <c r="C961" t="s">
        <v>196</v>
      </c>
      <c r="D961" t="s">
        <v>4457</v>
      </c>
      <c r="E961" s="102">
        <v>10321</v>
      </c>
      <c r="F961" s="102"/>
      <c r="G961" t="s">
        <v>2760</v>
      </c>
      <c r="H961" s="102" t="s">
        <v>29</v>
      </c>
      <c r="I961" s="102" t="s">
        <v>2280</v>
      </c>
      <c r="J961" s="102" t="s">
        <v>2286</v>
      </c>
      <c r="L961" s="102">
        <v>4106</v>
      </c>
      <c r="M961" t="s">
        <v>30</v>
      </c>
      <c r="N961" t="s">
        <v>4458</v>
      </c>
      <c r="O961" t="s">
        <v>4459</v>
      </c>
      <c r="P961" s="102">
        <v>260</v>
      </c>
      <c r="Q961" s="102"/>
      <c r="R961" t="s">
        <v>2782</v>
      </c>
      <c r="S961" s="102" t="s">
        <v>29</v>
      </c>
      <c r="T961" s="102" t="s">
        <v>2282</v>
      </c>
      <c r="U961" s="102" t="s">
        <v>3334</v>
      </c>
    </row>
    <row r="962" spans="1:21" x14ac:dyDescent="0.2">
      <c r="A962" s="102">
        <v>25181</v>
      </c>
      <c r="B962" t="s">
        <v>211</v>
      </c>
      <c r="C962" t="s">
        <v>415</v>
      </c>
      <c r="D962" t="s">
        <v>640</v>
      </c>
      <c r="E962" s="102">
        <v>10314</v>
      </c>
      <c r="F962" s="102"/>
      <c r="G962" t="s">
        <v>2601</v>
      </c>
      <c r="H962" s="102" t="s">
        <v>29</v>
      </c>
      <c r="I962" s="102" t="s">
        <v>2280</v>
      </c>
      <c r="J962" s="102" t="s">
        <v>2286</v>
      </c>
      <c r="L962" s="102">
        <v>1014</v>
      </c>
      <c r="M962" t="s">
        <v>32</v>
      </c>
      <c r="N962" t="s">
        <v>4460</v>
      </c>
      <c r="O962" t="s">
        <v>222</v>
      </c>
      <c r="P962" s="102">
        <v>10310</v>
      </c>
      <c r="Q962" s="102"/>
      <c r="R962" t="s">
        <v>3606</v>
      </c>
      <c r="S962" s="102" t="s">
        <v>29</v>
      </c>
      <c r="T962" s="102" t="s">
        <v>2282</v>
      </c>
      <c r="U962" s="102" t="s">
        <v>3334</v>
      </c>
    </row>
    <row r="963" spans="1:21" x14ac:dyDescent="0.2">
      <c r="A963" s="102">
        <v>1913</v>
      </c>
      <c r="B963" t="s">
        <v>192</v>
      </c>
      <c r="C963" t="s">
        <v>2729</v>
      </c>
      <c r="D963" t="s">
        <v>2730</v>
      </c>
      <c r="E963" s="102">
        <v>268</v>
      </c>
      <c r="F963" s="102"/>
      <c r="G963" t="s">
        <v>2721</v>
      </c>
      <c r="H963" s="102" t="s">
        <v>29</v>
      </c>
      <c r="I963" s="102" t="s">
        <v>2280</v>
      </c>
      <c r="J963" s="102" t="s">
        <v>2286</v>
      </c>
      <c r="L963" s="102">
        <v>25843</v>
      </c>
      <c r="M963" t="s">
        <v>1164</v>
      </c>
      <c r="N963" t="s">
        <v>373</v>
      </c>
      <c r="O963" t="s">
        <v>4461</v>
      </c>
      <c r="P963" s="102">
        <v>262</v>
      </c>
      <c r="Q963" s="102"/>
      <c r="R963" t="s">
        <v>2481</v>
      </c>
      <c r="S963" s="102" t="s">
        <v>29</v>
      </c>
      <c r="T963" s="102" t="s">
        <v>2282</v>
      </c>
      <c r="U963" s="102" t="s">
        <v>3334</v>
      </c>
    </row>
    <row r="964" spans="1:21" x14ac:dyDescent="0.2">
      <c r="A964" s="102">
        <v>17564</v>
      </c>
      <c r="B964" t="s">
        <v>192</v>
      </c>
      <c r="C964" t="s">
        <v>2082</v>
      </c>
      <c r="D964" t="s">
        <v>126</v>
      </c>
      <c r="E964" s="102">
        <v>598</v>
      </c>
      <c r="F964" s="102"/>
      <c r="G964" t="s">
        <v>1497</v>
      </c>
      <c r="H964" s="102" t="s">
        <v>29</v>
      </c>
      <c r="I964" s="102" t="s">
        <v>2280</v>
      </c>
      <c r="J964" s="102" t="s">
        <v>2286</v>
      </c>
      <c r="L964" s="102">
        <v>25991</v>
      </c>
      <c r="M964" t="s">
        <v>123</v>
      </c>
      <c r="N964" t="s">
        <v>4065</v>
      </c>
      <c r="O964" t="s">
        <v>4462</v>
      </c>
      <c r="P964" s="102">
        <v>10252</v>
      </c>
      <c r="Q964" s="102"/>
      <c r="R964" t="s">
        <v>4311</v>
      </c>
      <c r="S964" s="102" t="s">
        <v>29</v>
      </c>
      <c r="T964" s="102" t="s">
        <v>2282</v>
      </c>
      <c r="U964" s="102" t="s">
        <v>3334</v>
      </c>
    </row>
    <row r="965" spans="1:21" x14ac:dyDescent="0.2">
      <c r="A965" s="102">
        <v>15147</v>
      </c>
      <c r="B965" t="s">
        <v>83</v>
      </c>
      <c r="C965" t="s">
        <v>2780</v>
      </c>
      <c r="D965" t="s">
        <v>2781</v>
      </c>
      <c r="E965" s="102">
        <v>10254</v>
      </c>
      <c r="F965" s="102"/>
      <c r="G965" t="s">
        <v>2687</v>
      </c>
      <c r="H965" s="102" t="s">
        <v>29</v>
      </c>
      <c r="I965" s="102" t="s">
        <v>2280</v>
      </c>
      <c r="J965" s="102" t="s">
        <v>2286</v>
      </c>
      <c r="L965" s="102">
        <v>25174</v>
      </c>
      <c r="M965" t="s">
        <v>163</v>
      </c>
      <c r="N965" t="s">
        <v>79</v>
      </c>
      <c r="O965" t="s">
        <v>4463</v>
      </c>
      <c r="P965" s="102">
        <v>520</v>
      </c>
      <c r="Q965" s="102"/>
      <c r="R965" t="s">
        <v>3564</v>
      </c>
      <c r="S965" s="102" t="s">
        <v>29</v>
      </c>
      <c r="T965" s="102" t="s">
        <v>2282</v>
      </c>
      <c r="U965" s="102" t="s">
        <v>3334</v>
      </c>
    </row>
    <row r="966" spans="1:21" x14ac:dyDescent="0.2">
      <c r="A966" s="102">
        <v>26035</v>
      </c>
      <c r="B966" t="s">
        <v>4464</v>
      </c>
      <c r="C966" t="s">
        <v>542</v>
      </c>
      <c r="D966" t="s">
        <v>4465</v>
      </c>
      <c r="E966" s="102">
        <v>10321</v>
      </c>
      <c r="F966" s="102"/>
      <c r="G966" t="s">
        <v>2760</v>
      </c>
      <c r="H966" s="102" t="s">
        <v>29</v>
      </c>
      <c r="I966" s="102" t="s">
        <v>2280</v>
      </c>
      <c r="J966" s="102" t="s">
        <v>2286</v>
      </c>
      <c r="L966" s="102">
        <v>27689</v>
      </c>
      <c r="M966" t="s">
        <v>470</v>
      </c>
      <c r="N966" t="s">
        <v>440</v>
      </c>
      <c r="O966" t="s">
        <v>68</v>
      </c>
      <c r="P966" s="102">
        <v>248</v>
      </c>
      <c r="Q966" s="102"/>
      <c r="R966" t="s">
        <v>2444</v>
      </c>
      <c r="S966" s="102" t="s">
        <v>29</v>
      </c>
      <c r="T966" s="102" t="s">
        <v>2282</v>
      </c>
      <c r="U966" s="102" t="s">
        <v>3334</v>
      </c>
    </row>
    <row r="967" spans="1:21" x14ac:dyDescent="0.2">
      <c r="A967" s="102">
        <v>24720</v>
      </c>
      <c r="B967" t="s">
        <v>142</v>
      </c>
      <c r="C967" t="s">
        <v>35</v>
      </c>
      <c r="D967" t="s">
        <v>164</v>
      </c>
      <c r="E967" s="102">
        <v>706</v>
      </c>
      <c r="F967" s="102"/>
      <c r="G967" t="s">
        <v>3592</v>
      </c>
      <c r="H967" s="102" t="s">
        <v>29</v>
      </c>
      <c r="I967" s="102" t="s">
        <v>2280</v>
      </c>
      <c r="J967" s="102" t="s">
        <v>2286</v>
      </c>
      <c r="L967" s="102">
        <v>29716</v>
      </c>
      <c r="M967" t="s">
        <v>201</v>
      </c>
      <c r="N967" t="s">
        <v>363</v>
      </c>
      <c r="O967" t="s">
        <v>3646</v>
      </c>
      <c r="P967" s="102">
        <v>256</v>
      </c>
      <c r="Q967" s="102"/>
      <c r="R967" t="s">
        <v>2623</v>
      </c>
      <c r="S967" s="102" t="s">
        <v>29</v>
      </c>
      <c r="T967" s="102" t="s">
        <v>2282</v>
      </c>
      <c r="U967" s="102" t="s">
        <v>3334</v>
      </c>
    </row>
    <row r="968" spans="1:21" x14ac:dyDescent="0.2">
      <c r="A968" s="102">
        <v>15150</v>
      </c>
      <c r="B968" t="s">
        <v>365</v>
      </c>
      <c r="C968" t="s">
        <v>35</v>
      </c>
      <c r="D968" t="s">
        <v>43</v>
      </c>
      <c r="E968" s="102">
        <v>736</v>
      </c>
      <c r="F968" s="102"/>
      <c r="G968" t="s">
        <v>2300</v>
      </c>
      <c r="H968" s="102" t="s">
        <v>29</v>
      </c>
      <c r="I968" s="102" t="s">
        <v>2280</v>
      </c>
      <c r="J968" s="102" t="s">
        <v>2286</v>
      </c>
      <c r="L968" s="102">
        <v>25363</v>
      </c>
      <c r="M968" t="s">
        <v>4466</v>
      </c>
      <c r="N968" t="s">
        <v>34</v>
      </c>
      <c r="O968" t="s">
        <v>4467</v>
      </c>
      <c r="P968" s="102">
        <v>10328</v>
      </c>
      <c r="Q968" s="102"/>
      <c r="R968" t="s">
        <v>3224</v>
      </c>
      <c r="S968" s="102" t="s">
        <v>29</v>
      </c>
      <c r="T968" s="102" t="s">
        <v>2282</v>
      </c>
      <c r="U968" s="102" t="s">
        <v>3334</v>
      </c>
    </row>
    <row r="969" spans="1:21" x14ac:dyDescent="0.2">
      <c r="A969" s="102">
        <v>1908</v>
      </c>
      <c r="B969" t="s">
        <v>105</v>
      </c>
      <c r="C969" t="s">
        <v>35</v>
      </c>
      <c r="D969" t="s">
        <v>106</v>
      </c>
      <c r="E969" s="102">
        <v>10413</v>
      </c>
      <c r="F969" s="102"/>
      <c r="G969" t="s">
        <v>2694</v>
      </c>
      <c r="H969" s="102" t="s">
        <v>29</v>
      </c>
      <c r="I969" s="102" t="s">
        <v>2280</v>
      </c>
      <c r="J969" s="102" t="s">
        <v>2286</v>
      </c>
      <c r="L969" s="102">
        <v>25916</v>
      </c>
      <c r="M969" t="s">
        <v>160</v>
      </c>
      <c r="N969" t="s">
        <v>34</v>
      </c>
      <c r="O969" t="s">
        <v>46</v>
      </c>
      <c r="P969" s="102">
        <v>10146</v>
      </c>
      <c r="Q969" s="102"/>
      <c r="R969" t="s">
        <v>3521</v>
      </c>
      <c r="S969" s="102" t="s">
        <v>29</v>
      </c>
      <c r="T969" s="102" t="s">
        <v>2282</v>
      </c>
      <c r="U969" s="102" t="s">
        <v>3334</v>
      </c>
    </row>
    <row r="970" spans="1:21" x14ac:dyDescent="0.2">
      <c r="A970" s="102">
        <v>25300</v>
      </c>
      <c r="B970" t="s">
        <v>2440</v>
      </c>
      <c r="C970" t="s">
        <v>264</v>
      </c>
      <c r="D970" t="s">
        <v>43</v>
      </c>
      <c r="E970" s="102">
        <v>300</v>
      </c>
      <c r="F970" s="102"/>
      <c r="G970" t="s">
        <v>2438</v>
      </c>
      <c r="H970" s="102" t="s">
        <v>29</v>
      </c>
      <c r="I970" s="102" t="s">
        <v>2280</v>
      </c>
      <c r="J970" s="102" t="s">
        <v>2286</v>
      </c>
      <c r="L970" s="102">
        <v>16272</v>
      </c>
      <c r="M970" t="s">
        <v>239</v>
      </c>
      <c r="N970" t="s">
        <v>4468</v>
      </c>
      <c r="O970" t="s">
        <v>250</v>
      </c>
      <c r="P970" s="102">
        <v>10310</v>
      </c>
      <c r="Q970" s="102"/>
      <c r="R970" t="s">
        <v>3606</v>
      </c>
      <c r="S970" s="102" t="s">
        <v>29</v>
      </c>
      <c r="T970" s="102" t="s">
        <v>2282</v>
      </c>
      <c r="U970" s="102" t="s">
        <v>3334</v>
      </c>
    </row>
    <row r="971" spans="1:21" x14ac:dyDescent="0.2">
      <c r="A971" s="102">
        <v>1798</v>
      </c>
      <c r="B971" t="s">
        <v>30</v>
      </c>
      <c r="C971" t="s">
        <v>4469</v>
      </c>
      <c r="D971" t="s">
        <v>2798</v>
      </c>
      <c r="E971" s="102">
        <v>655</v>
      </c>
      <c r="F971" s="102"/>
      <c r="G971" t="s">
        <v>1516</v>
      </c>
      <c r="H971" s="102" t="s">
        <v>29</v>
      </c>
      <c r="I971" s="102" t="s">
        <v>2280</v>
      </c>
      <c r="J971" s="102" t="s">
        <v>2286</v>
      </c>
      <c r="L971" s="102">
        <v>18915</v>
      </c>
      <c r="M971" t="s">
        <v>42</v>
      </c>
      <c r="N971" t="s">
        <v>361</v>
      </c>
      <c r="O971" t="s">
        <v>4470</v>
      </c>
      <c r="P971" s="102">
        <v>556</v>
      </c>
      <c r="Q971" s="102"/>
      <c r="R971" t="s">
        <v>3536</v>
      </c>
      <c r="S971" s="102" t="s">
        <v>29</v>
      </c>
      <c r="T971" s="102" t="s">
        <v>2282</v>
      </c>
      <c r="U971" s="102" t="s">
        <v>3334</v>
      </c>
    </row>
    <row r="972" spans="1:21" x14ac:dyDescent="0.2">
      <c r="A972" s="102">
        <v>1242</v>
      </c>
      <c r="B972" t="s">
        <v>88</v>
      </c>
      <c r="C972" t="s">
        <v>2140</v>
      </c>
      <c r="D972" t="s">
        <v>279</v>
      </c>
      <c r="E972" s="102">
        <v>10292</v>
      </c>
      <c r="F972" s="102"/>
      <c r="G972" t="s">
        <v>2790</v>
      </c>
      <c r="H972" s="102" t="s">
        <v>29</v>
      </c>
      <c r="I972" s="102" t="s">
        <v>2280</v>
      </c>
      <c r="J972" s="102" t="s">
        <v>2286</v>
      </c>
      <c r="L972" s="102">
        <v>28130</v>
      </c>
      <c r="M972" t="s">
        <v>136</v>
      </c>
      <c r="N972" t="s">
        <v>284</v>
      </c>
      <c r="O972" t="s">
        <v>4471</v>
      </c>
      <c r="P972" s="102">
        <v>335</v>
      </c>
      <c r="Q972" s="102"/>
      <c r="R972" t="s">
        <v>2475</v>
      </c>
      <c r="S972" s="102" t="s">
        <v>29</v>
      </c>
      <c r="T972" s="102" t="s">
        <v>2282</v>
      </c>
      <c r="U972" s="102" t="s">
        <v>3334</v>
      </c>
    </row>
    <row r="973" spans="1:21" x14ac:dyDescent="0.2">
      <c r="A973" s="102">
        <v>27726</v>
      </c>
      <c r="B973" t="s">
        <v>214</v>
      </c>
      <c r="C973" t="s">
        <v>2610</v>
      </c>
      <c r="D973" t="s">
        <v>756</v>
      </c>
      <c r="E973" s="102">
        <v>10417</v>
      </c>
      <c r="F973" s="102"/>
      <c r="G973" t="s">
        <v>2818</v>
      </c>
      <c r="H973" s="102" t="s">
        <v>29</v>
      </c>
      <c r="I973" s="102" t="s">
        <v>2280</v>
      </c>
      <c r="J973" s="102" t="s">
        <v>2286</v>
      </c>
      <c r="L973" s="102">
        <v>990</v>
      </c>
      <c r="M973" t="s">
        <v>192</v>
      </c>
      <c r="N973" t="s">
        <v>122</v>
      </c>
      <c r="O973" t="s">
        <v>204</v>
      </c>
      <c r="P973" s="102">
        <v>10353</v>
      </c>
      <c r="Q973" s="102"/>
      <c r="R973" t="s">
        <v>4283</v>
      </c>
      <c r="S973" s="102" t="s">
        <v>29</v>
      </c>
      <c r="T973" s="102" t="s">
        <v>2282</v>
      </c>
      <c r="U973" s="102" t="s">
        <v>3334</v>
      </c>
    </row>
    <row r="974" spans="1:21" x14ac:dyDescent="0.2">
      <c r="A974" s="102">
        <v>1514</v>
      </c>
      <c r="B974" t="s">
        <v>365</v>
      </c>
      <c r="C974" t="s">
        <v>404</v>
      </c>
      <c r="D974" t="s">
        <v>490</v>
      </c>
      <c r="E974" s="102">
        <v>252</v>
      </c>
      <c r="F974" s="102"/>
      <c r="G974" t="s">
        <v>2503</v>
      </c>
      <c r="H974" s="102" t="s">
        <v>29</v>
      </c>
      <c r="I974" s="102" t="s">
        <v>2280</v>
      </c>
      <c r="J974" s="102" t="s">
        <v>2286</v>
      </c>
      <c r="L974" s="102">
        <v>25346</v>
      </c>
      <c r="M974" t="s">
        <v>163</v>
      </c>
      <c r="N974" t="s">
        <v>488</v>
      </c>
      <c r="O974" t="s">
        <v>4472</v>
      </c>
      <c r="P974" s="102">
        <v>575</v>
      </c>
      <c r="Q974" s="102"/>
      <c r="R974" t="s">
        <v>118</v>
      </c>
      <c r="S974" s="102" t="s">
        <v>29</v>
      </c>
      <c r="T974" s="102" t="s">
        <v>2282</v>
      </c>
      <c r="U974" s="102" t="s">
        <v>3334</v>
      </c>
    </row>
    <row r="975" spans="1:21" x14ac:dyDescent="0.2">
      <c r="A975" s="102">
        <v>21412</v>
      </c>
      <c r="B975" t="s">
        <v>122</v>
      </c>
      <c r="C975" t="s">
        <v>2675</v>
      </c>
      <c r="D975" t="s">
        <v>2676</v>
      </c>
      <c r="E975" s="102">
        <v>449</v>
      </c>
      <c r="F975" s="102"/>
      <c r="G975" t="s">
        <v>2678</v>
      </c>
      <c r="H975" s="102" t="s">
        <v>29</v>
      </c>
      <c r="I975" s="102" t="s">
        <v>2280</v>
      </c>
      <c r="J975" s="102" t="s">
        <v>2286</v>
      </c>
      <c r="L975" s="102">
        <v>21705</v>
      </c>
      <c r="M975" t="s">
        <v>136</v>
      </c>
      <c r="N975" t="s">
        <v>144</v>
      </c>
      <c r="O975" t="s">
        <v>66</v>
      </c>
      <c r="P975" s="102">
        <v>10097</v>
      </c>
      <c r="Q975" s="102"/>
      <c r="R975" t="s">
        <v>4473</v>
      </c>
      <c r="S975" s="102" t="s">
        <v>29</v>
      </c>
      <c r="T975" s="102" t="s">
        <v>2282</v>
      </c>
      <c r="U975" s="102" t="s">
        <v>3334</v>
      </c>
    </row>
    <row r="976" spans="1:21" x14ac:dyDescent="0.2">
      <c r="A976" s="102">
        <v>17621</v>
      </c>
      <c r="B976" t="s">
        <v>166</v>
      </c>
      <c r="C976" t="s">
        <v>1212</v>
      </c>
      <c r="D976" t="s">
        <v>303</v>
      </c>
      <c r="E976" s="102">
        <v>295</v>
      </c>
      <c r="F976" s="102"/>
      <c r="G976" t="s">
        <v>2474</v>
      </c>
      <c r="H976" s="102" t="s">
        <v>29</v>
      </c>
      <c r="I976" s="102" t="s">
        <v>2280</v>
      </c>
      <c r="J976" s="102" t="s">
        <v>2286</v>
      </c>
      <c r="L976" s="102">
        <v>25356</v>
      </c>
      <c r="M976" t="s">
        <v>1236</v>
      </c>
      <c r="N976" t="s">
        <v>702</v>
      </c>
      <c r="O976" t="s">
        <v>714</v>
      </c>
      <c r="P976" s="102">
        <v>246</v>
      </c>
      <c r="Q976" s="102"/>
      <c r="R976" t="s">
        <v>3540</v>
      </c>
      <c r="S976" s="102" t="s">
        <v>29</v>
      </c>
      <c r="T976" s="102" t="s">
        <v>2282</v>
      </c>
      <c r="U976" s="102" t="s">
        <v>3334</v>
      </c>
    </row>
    <row r="977" spans="1:21" x14ac:dyDescent="0.2">
      <c r="A977" s="102">
        <v>25850</v>
      </c>
      <c r="B977" t="s">
        <v>496</v>
      </c>
      <c r="C977" t="s">
        <v>567</v>
      </c>
      <c r="D977" t="s">
        <v>475</v>
      </c>
      <c r="E977" s="102">
        <v>262</v>
      </c>
      <c r="F977" s="102"/>
      <c r="G977" t="s">
        <v>2481</v>
      </c>
      <c r="H977" s="102" t="s">
        <v>29</v>
      </c>
      <c r="I977" s="102" t="s">
        <v>2280</v>
      </c>
      <c r="J977" s="102" t="s">
        <v>2286</v>
      </c>
      <c r="L977" s="102">
        <v>24715</v>
      </c>
      <c r="M977" t="s">
        <v>142</v>
      </c>
      <c r="N977" t="s">
        <v>4137</v>
      </c>
      <c r="O977" t="s">
        <v>4474</v>
      </c>
      <c r="P977" s="102">
        <v>406</v>
      </c>
      <c r="Q977" s="102"/>
      <c r="R977" t="s">
        <v>2591</v>
      </c>
      <c r="S977" s="102" t="s">
        <v>29</v>
      </c>
      <c r="T977" s="102" t="s">
        <v>2282</v>
      </c>
      <c r="U977" s="102" t="s">
        <v>3334</v>
      </c>
    </row>
    <row r="978" spans="1:21" x14ac:dyDescent="0.2">
      <c r="A978" s="102">
        <v>21515</v>
      </c>
      <c r="B978" t="s">
        <v>1088</v>
      </c>
      <c r="C978" t="s">
        <v>43</v>
      </c>
      <c r="D978" t="s">
        <v>4065</v>
      </c>
      <c r="E978" s="102">
        <v>10176</v>
      </c>
      <c r="F978" s="102"/>
      <c r="G978" t="s">
        <v>684</v>
      </c>
      <c r="H978" s="102" t="s">
        <v>29</v>
      </c>
      <c r="I978" s="102" t="s">
        <v>2280</v>
      </c>
      <c r="J978" s="102" t="s">
        <v>2286</v>
      </c>
      <c r="L978" s="102">
        <v>20480</v>
      </c>
      <c r="M978" t="s">
        <v>4475</v>
      </c>
      <c r="N978" t="s">
        <v>175</v>
      </c>
      <c r="O978" t="s">
        <v>4476</v>
      </c>
      <c r="P978" s="102">
        <v>630</v>
      </c>
      <c r="Q978" s="102"/>
      <c r="R978" t="s">
        <v>2829</v>
      </c>
      <c r="S978" s="102" t="s">
        <v>29</v>
      </c>
      <c r="T978" s="102" t="s">
        <v>2282</v>
      </c>
      <c r="U978" s="102" t="s">
        <v>3334</v>
      </c>
    </row>
    <row r="979" spans="1:21" x14ac:dyDescent="0.2">
      <c r="A979" s="102">
        <v>17632</v>
      </c>
      <c r="B979" t="s">
        <v>55</v>
      </c>
      <c r="C979" t="s">
        <v>1173</v>
      </c>
      <c r="D979" t="s">
        <v>2830</v>
      </c>
      <c r="E979" s="102">
        <v>630</v>
      </c>
      <c r="F979" s="102"/>
      <c r="G979" t="s">
        <v>2829</v>
      </c>
      <c r="H979" s="102" t="s">
        <v>29</v>
      </c>
      <c r="I979" s="102" t="s">
        <v>2280</v>
      </c>
      <c r="J979" s="102" t="s">
        <v>2286</v>
      </c>
      <c r="L979" s="102">
        <v>25932</v>
      </c>
      <c r="M979" t="s">
        <v>30</v>
      </c>
      <c r="N979" t="s">
        <v>66</v>
      </c>
      <c r="O979" t="s">
        <v>4477</v>
      </c>
      <c r="P979" s="102">
        <v>10353</v>
      </c>
      <c r="Q979" s="102"/>
      <c r="R979" t="s">
        <v>4283</v>
      </c>
      <c r="S979" s="102" t="s">
        <v>29</v>
      </c>
      <c r="T979" s="102" t="s">
        <v>2282</v>
      </c>
      <c r="U979" s="102" t="s">
        <v>3334</v>
      </c>
    </row>
    <row r="980" spans="1:21" x14ac:dyDescent="0.2">
      <c r="A980" s="102">
        <v>32199</v>
      </c>
      <c r="B980" t="s">
        <v>30</v>
      </c>
      <c r="C980" t="s">
        <v>2695</v>
      </c>
      <c r="D980" t="s">
        <v>35</v>
      </c>
      <c r="E980" s="102">
        <v>10413</v>
      </c>
      <c r="F980" s="102"/>
      <c r="G980" t="s">
        <v>2694</v>
      </c>
      <c r="H980" s="102" t="s">
        <v>29</v>
      </c>
      <c r="I980" s="102" t="s">
        <v>2280</v>
      </c>
      <c r="J980" s="102" t="s">
        <v>2286</v>
      </c>
      <c r="L980" s="102">
        <v>25270</v>
      </c>
      <c r="M980" t="s">
        <v>30</v>
      </c>
      <c r="N980" t="s">
        <v>4478</v>
      </c>
      <c r="O980" t="s">
        <v>4354</v>
      </c>
      <c r="P980" s="102">
        <v>498</v>
      </c>
      <c r="Q980" s="102"/>
      <c r="R980" t="s">
        <v>2793</v>
      </c>
      <c r="S980" s="102" t="s">
        <v>29</v>
      </c>
      <c r="T980" s="102" t="s">
        <v>2282</v>
      </c>
      <c r="U980" s="102" t="s">
        <v>3334</v>
      </c>
    </row>
    <row r="981" spans="1:21" x14ac:dyDescent="0.2">
      <c r="A981" s="102">
        <v>24696</v>
      </c>
      <c r="B981" t="s">
        <v>40</v>
      </c>
      <c r="C981" t="s">
        <v>147</v>
      </c>
      <c r="D981" t="s">
        <v>478</v>
      </c>
      <c r="E981" s="102">
        <v>706</v>
      </c>
      <c r="F981" s="102"/>
      <c r="G981" t="s">
        <v>3592</v>
      </c>
      <c r="H981" s="102" t="s">
        <v>29</v>
      </c>
      <c r="I981" s="102" t="s">
        <v>2280</v>
      </c>
      <c r="J981" s="102" t="s">
        <v>2286</v>
      </c>
      <c r="L981" s="102">
        <v>26538</v>
      </c>
      <c r="M981" t="s">
        <v>483</v>
      </c>
      <c r="N981" t="s">
        <v>138</v>
      </c>
      <c r="O981" t="s">
        <v>35</v>
      </c>
      <c r="P981" s="102">
        <v>262</v>
      </c>
      <c r="Q981" s="102"/>
      <c r="R981" t="s">
        <v>2481</v>
      </c>
      <c r="S981" s="102" t="s">
        <v>29</v>
      </c>
      <c r="T981" s="102" t="s">
        <v>2282</v>
      </c>
      <c r="U981" s="102" t="s">
        <v>3334</v>
      </c>
    </row>
    <row r="982" spans="1:21" x14ac:dyDescent="0.2">
      <c r="A982" s="102">
        <v>17638</v>
      </c>
      <c r="B982" t="s">
        <v>30</v>
      </c>
      <c r="C982" t="s">
        <v>287</v>
      </c>
      <c r="D982" t="s">
        <v>43</v>
      </c>
      <c r="E982" s="102">
        <v>243</v>
      </c>
      <c r="F982" s="102"/>
      <c r="G982" t="s">
        <v>2607</v>
      </c>
      <c r="H982" s="102" t="s">
        <v>29</v>
      </c>
      <c r="I982" s="102" t="s">
        <v>2280</v>
      </c>
      <c r="J982" s="102" t="s">
        <v>2286</v>
      </c>
      <c r="L982" s="102">
        <v>24988</v>
      </c>
      <c r="M982" t="s">
        <v>388</v>
      </c>
      <c r="N982" t="s">
        <v>4479</v>
      </c>
      <c r="O982" t="s">
        <v>3423</v>
      </c>
      <c r="P982" s="102">
        <v>10252</v>
      </c>
      <c r="Q982" s="102"/>
      <c r="R982" t="s">
        <v>4311</v>
      </c>
      <c r="S982" s="102" t="s">
        <v>29</v>
      </c>
      <c r="T982" s="102" t="s">
        <v>2282</v>
      </c>
      <c r="U982" s="102" t="s">
        <v>3334</v>
      </c>
    </row>
    <row r="983" spans="1:21" x14ac:dyDescent="0.2">
      <c r="A983" s="102">
        <v>26070</v>
      </c>
      <c r="B983" t="s">
        <v>62</v>
      </c>
      <c r="C983" t="s">
        <v>151</v>
      </c>
      <c r="D983" t="s">
        <v>138</v>
      </c>
      <c r="E983" s="102">
        <v>598</v>
      </c>
      <c r="F983" s="102"/>
      <c r="G983" t="s">
        <v>1497</v>
      </c>
      <c r="H983" s="102" t="s">
        <v>29</v>
      </c>
      <c r="I983" s="102" t="s">
        <v>2280</v>
      </c>
      <c r="J983" s="102" t="s">
        <v>2286</v>
      </c>
      <c r="L983" s="102">
        <v>24786</v>
      </c>
      <c r="M983" t="s">
        <v>30</v>
      </c>
      <c r="N983" t="s">
        <v>484</v>
      </c>
      <c r="O983" t="s">
        <v>129</v>
      </c>
      <c r="P983" s="102">
        <v>643</v>
      </c>
      <c r="Q983" s="102"/>
      <c r="R983" t="s">
        <v>2324</v>
      </c>
      <c r="S983" s="102" t="s">
        <v>29</v>
      </c>
      <c r="T983" s="102" t="s">
        <v>2282</v>
      </c>
      <c r="U983" s="102" t="s">
        <v>3334</v>
      </c>
    </row>
    <row r="984" spans="1:21" x14ac:dyDescent="0.2">
      <c r="A984" s="102">
        <v>27727</v>
      </c>
      <c r="B984" t="s">
        <v>2822</v>
      </c>
      <c r="C984" t="s">
        <v>2823</v>
      </c>
      <c r="E984" s="102">
        <v>10417</v>
      </c>
      <c r="F984" s="102"/>
      <c r="G984" t="s">
        <v>2818</v>
      </c>
      <c r="H984" s="102" t="s">
        <v>29</v>
      </c>
      <c r="I984" s="102" t="s">
        <v>2280</v>
      </c>
      <c r="J984" s="102" t="s">
        <v>2286</v>
      </c>
      <c r="L984" s="102">
        <v>25268</v>
      </c>
      <c r="M984" t="s">
        <v>155</v>
      </c>
      <c r="N984" t="s">
        <v>3630</v>
      </c>
      <c r="O984" t="s">
        <v>413</v>
      </c>
      <c r="P984" s="102">
        <v>290</v>
      </c>
      <c r="Q984" s="102"/>
      <c r="R984" t="s">
        <v>1419</v>
      </c>
      <c r="S984" s="102" t="s">
        <v>29</v>
      </c>
      <c r="T984" s="102" t="s">
        <v>2282</v>
      </c>
      <c r="U984" s="102" t="s">
        <v>3334</v>
      </c>
    </row>
    <row r="985" spans="1:21" x14ac:dyDescent="0.2">
      <c r="A985" s="102">
        <v>25385</v>
      </c>
      <c r="B985" t="s">
        <v>461</v>
      </c>
      <c r="C985" t="s">
        <v>52</v>
      </c>
      <c r="D985" t="s">
        <v>279</v>
      </c>
      <c r="E985" s="102">
        <v>291</v>
      </c>
      <c r="F985" s="102"/>
      <c r="G985" t="s">
        <v>2580</v>
      </c>
      <c r="H985" s="102" t="s">
        <v>29</v>
      </c>
      <c r="I985" s="102" t="s">
        <v>2280</v>
      </c>
      <c r="J985" s="102" t="s">
        <v>2286</v>
      </c>
      <c r="L985" s="102">
        <v>27491</v>
      </c>
      <c r="M985" t="s">
        <v>30</v>
      </c>
      <c r="N985" t="s">
        <v>4480</v>
      </c>
      <c r="O985" t="s">
        <v>4481</v>
      </c>
      <c r="P985" s="102">
        <v>10279</v>
      </c>
      <c r="Q985" s="102"/>
      <c r="R985" t="s">
        <v>2800</v>
      </c>
      <c r="S985" s="102" t="s">
        <v>29</v>
      </c>
      <c r="T985" s="102" t="s">
        <v>2282</v>
      </c>
      <c r="U985" s="102" t="s">
        <v>3334</v>
      </c>
    </row>
    <row r="986" spans="1:21" x14ac:dyDescent="0.2">
      <c r="A986" s="102">
        <v>27246</v>
      </c>
      <c r="B986" t="s">
        <v>2036</v>
      </c>
      <c r="C986" t="s">
        <v>4443</v>
      </c>
      <c r="D986" t="s">
        <v>43</v>
      </c>
      <c r="E986" s="102">
        <v>10321</v>
      </c>
      <c r="F986" s="102"/>
      <c r="G986" t="s">
        <v>2760</v>
      </c>
      <c r="H986" s="102" t="s">
        <v>29</v>
      </c>
      <c r="I986" s="102" t="s">
        <v>2280</v>
      </c>
      <c r="J986" s="102" t="s">
        <v>2286</v>
      </c>
      <c r="L986" s="102">
        <v>27693</v>
      </c>
      <c r="M986" t="s">
        <v>32</v>
      </c>
      <c r="N986" t="s">
        <v>4480</v>
      </c>
      <c r="O986" t="s">
        <v>2755</v>
      </c>
      <c r="P986" s="102">
        <v>10174</v>
      </c>
      <c r="Q986" s="102"/>
      <c r="S986" s="102" t="s">
        <v>29</v>
      </c>
      <c r="T986" s="102" t="s">
        <v>2282</v>
      </c>
      <c r="U986" s="102" t="s">
        <v>3334</v>
      </c>
    </row>
    <row r="987" spans="1:21" x14ac:dyDescent="0.2">
      <c r="A987" s="102">
        <v>32109</v>
      </c>
      <c r="B987" t="s">
        <v>30</v>
      </c>
      <c r="C987" t="s">
        <v>501</v>
      </c>
      <c r="D987" t="s">
        <v>4482</v>
      </c>
      <c r="E987" s="102">
        <v>10275</v>
      </c>
      <c r="F987" s="102"/>
      <c r="G987" t="s">
        <v>2698</v>
      </c>
      <c r="H987" s="102" t="s">
        <v>29</v>
      </c>
      <c r="I987" s="102" t="s">
        <v>2280</v>
      </c>
      <c r="J987" s="102" t="s">
        <v>2286</v>
      </c>
      <c r="L987" s="102">
        <v>24952</v>
      </c>
      <c r="M987" t="s">
        <v>158</v>
      </c>
      <c r="N987" t="s">
        <v>221</v>
      </c>
      <c r="O987" t="s">
        <v>4483</v>
      </c>
      <c r="P987" s="102">
        <v>10251</v>
      </c>
      <c r="Q987" s="102"/>
      <c r="R987" t="s">
        <v>2812</v>
      </c>
      <c r="S987" s="102" t="s">
        <v>29</v>
      </c>
      <c r="T987" s="102" t="s">
        <v>2282</v>
      </c>
      <c r="U987" s="102" t="s">
        <v>3334</v>
      </c>
    </row>
    <row r="988" spans="1:21" x14ac:dyDescent="0.2">
      <c r="A988" s="102">
        <v>24633</v>
      </c>
      <c r="B988" t="s">
        <v>411</v>
      </c>
      <c r="C988" t="s">
        <v>215</v>
      </c>
      <c r="D988" t="s">
        <v>711</v>
      </c>
      <c r="E988" s="102">
        <v>300</v>
      </c>
      <c r="F988" s="102"/>
      <c r="G988" t="s">
        <v>2438</v>
      </c>
      <c r="H988" s="102" t="s">
        <v>29</v>
      </c>
      <c r="I988" s="102" t="s">
        <v>2280</v>
      </c>
      <c r="J988" s="102" t="s">
        <v>2286</v>
      </c>
      <c r="L988" s="102">
        <v>18993</v>
      </c>
      <c r="M988" t="s">
        <v>155</v>
      </c>
      <c r="N988" t="s">
        <v>27</v>
      </c>
      <c r="O988" t="s">
        <v>4484</v>
      </c>
      <c r="P988" s="102">
        <v>293</v>
      </c>
      <c r="Q988" s="102"/>
      <c r="R988" t="s">
        <v>2329</v>
      </c>
      <c r="S988" s="102" t="s">
        <v>29</v>
      </c>
      <c r="T988" s="102" t="s">
        <v>2282</v>
      </c>
      <c r="U988" s="102" t="s">
        <v>3334</v>
      </c>
    </row>
    <row r="989" spans="1:21" x14ac:dyDescent="0.2">
      <c r="A989" s="102">
        <v>25476</v>
      </c>
      <c r="B989" t="s">
        <v>166</v>
      </c>
      <c r="C989" t="s">
        <v>79</v>
      </c>
      <c r="D989" t="s">
        <v>2064</v>
      </c>
      <c r="E989" s="102">
        <v>10176</v>
      </c>
      <c r="F989" s="102"/>
      <c r="G989" t="s">
        <v>684</v>
      </c>
      <c r="H989" s="102" t="s">
        <v>29</v>
      </c>
      <c r="I989" s="102" t="s">
        <v>2280</v>
      </c>
      <c r="J989" s="102" t="s">
        <v>2286</v>
      </c>
      <c r="L989" s="102">
        <v>15250</v>
      </c>
      <c r="M989" t="s">
        <v>83</v>
      </c>
      <c r="N989" t="s">
        <v>278</v>
      </c>
      <c r="O989" t="s">
        <v>2064</v>
      </c>
      <c r="P989" s="102">
        <v>261</v>
      </c>
      <c r="Q989" s="102"/>
      <c r="R989" t="s">
        <v>2312</v>
      </c>
      <c r="S989" s="102" t="s">
        <v>29</v>
      </c>
      <c r="T989" s="102" t="s">
        <v>2282</v>
      </c>
      <c r="U989" s="102" t="s">
        <v>3334</v>
      </c>
    </row>
    <row r="990" spans="1:21" x14ac:dyDescent="0.2">
      <c r="A990" s="102">
        <v>25367</v>
      </c>
      <c r="B990" t="s">
        <v>121</v>
      </c>
      <c r="C990" t="s">
        <v>72</v>
      </c>
      <c r="D990" t="s">
        <v>2007</v>
      </c>
      <c r="E990" s="102">
        <v>10292</v>
      </c>
      <c r="F990" s="102"/>
      <c r="G990" t="s">
        <v>2790</v>
      </c>
      <c r="H990" s="102" t="s">
        <v>29</v>
      </c>
      <c r="I990" s="102" t="s">
        <v>2280</v>
      </c>
      <c r="J990" s="102" t="s">
        <v>2286</v>
      </c>
      <c r="L990" s="102">
        <v>24783</v>
      </c>
      <c r="M990" t="s">
        <v>30</v>
      </c>
      <c r="N990" t="s">
        <v>414</v>
      </c>
      <c r="O990" t="s">
        <v>4485</v>
      </c>
      <c r="P990" s="102">
        <v>10310</v>
      </c>
      <c r="Q990" s="102"/>
      <c r="R990" t="s">
        <v>3606</v>
      </c>
      <c r="S990" s="102" t="s">
        <v>29</v>
      </c>
      <c r="T990" s="102" t="s">
        <v>2282</v>
      </c>
      <c r="U990" s="102" t="s">
        <v>3334</v>
      </c>
    </row>
    <row r="991" spans="1:21" x14ac:dyDescent="0.2">
      <c r="A991" s="102">
        <v>21480</v>
      </c>
      <c r="B991" t="s">
        <v>192</v>
      </c>
      <c r="C991" t="s">
        <v>1863</v>
      </c>
      <c r="D991" t="s">
        <v>195</v>
      </c>
      <c r="E991" s="102">
        <v>10176</v>
      </c>
      <c r="F991" s="102"/>
      <c r="G991" t="s">
        <v>684</v>
      </c>
      <c r="H991" s="102" t="s">
        <v>29</v>
      </c>
      <c r="I991" s="102" t="s">
        <v>2280</v>
      </c>
      <c r="J991" s="102" t="s">
        <v>2286</v>
      </c>
      <c r="L991" s="102">
        <v>24987</v>
      </c>
      <c r="M991" t="s">
        <v>123</v>
      </c>
      <c r="N991" t="s">
        <v>54</v>
      </c>
      <c r="O991" t="s">
        <v>4486</v>
      </c>
      <c r="P991" s="102">
        <v>10170</v>
      </c>
      <c r="Q991" s="102"/>
      <c r="R991" t="s">
        <v>1881</v>
      </c>
      <c r="S991" s="102" t="s">
        <v>29</v>
      </c>
      <c r="T991" s="102" t="s">
        <v>2282</v>
      </c>
      <c r="U991" s="102" t="s">
        <v>3334</v>
      </c>
    </row>
    <row r="992" spans="1:21" x14ac:dyDescent="0.2">
      <c r="A992" s="102">
        <v>1823</v>
      </c>
      <c r="B992" t="s">
        <v>32</v>
      </c>
      <c r="C992" t="s">
        <v>183</v>
      </c>
      <c r="D992" t="s">
        <v>406</v>
      </c>
      <c r="E992" s="102">
        <v>498</v>
      </c>
      <c r="F992" s="102"/>
      <c r="G992" t="s">
        <v>2793</v>
      </c>
      <c r="H992" s="102" t="s">
        <v>29</v>
      </c>
      <c r="I992" s="102" t="s">
        <v>2280</v>
      </c>
      <c r="J992" s="102" t="s">
        <v>2286</v>
      </c>
      <c r="L992" s="102">
        <v>24570</v>
      </c>
      <c r="M992" t="s">
        <v>177</v>
      </c>
      <c r="N992" t="s">
        <v>54</v>
      </c>
      <c r="O992" t="s">
        <v>807</v>
      </c>
      <c r="P992" s="102">
        <v>10108</v>
      </c>
      <c r="Q992" s="102"/>
      <c r="R992" t="s">
        <v>3534</v>
      </c>
      <c r="S992" s="102" t="s">
        <v>29</v>
      </c>
      <c r="T992" s="102" t="s">
        <v>2282</v>
      </c>
      <c r="U992" s="102" t="s">
        <v>3334</v>
      </c>
    </row>
    <row r="993" spans="1:21" x14ac:dyDescent="0.2">
      <c r="A993" s="102">
        <v>7424</v>
      </c>
      <c r="B993" t="s">
        <v>417</v>
      </c>
      <c r="C993" t="s">
        <v>138</v>
      </c>
      <c r="D993" t="s">
        <v>92</v>
      </c>
      <c r="E993" s="102">
        <v>10064</v>
      </c>
      <c r="F993" s="102"/>
      <c r="G993" t="s">
        <v>2426</v>
      </c>
      <c r="H993" s="102" t="s">
        <v>29</v>
      </c>
      <c r="I993" s="102" t="s">
        <v>2280</v>
      </c>
      <c r="J993" s="102" t="s">
        <v>2286</v>
      </c>
      <c r="L993" s="102">
        <v>24625</v>
      </c>
      <c r="M993" t="s">
        <v>187</v>
      </c>
      <c r="N993" t="s">
        <v>336</v>
      </c>
      <c r="O993" t="s">
        <v>4487</v>
      </c>
      <c r="P993" s="102">
        <v>10307</v>
      </c>
      <c r="Q993" s="102"/>
      <c r="R993" t="s">
        <v>4286</v>
      </c>
      <c r="S993" s="102" t="s">
        <v>29</v>
      </c>
      <c r="T993" s="102" t="s">
        <v>2282</v>
      </c>
      <c r="U993" s="102" t="s">
        <v>3334</v>
      </c>
    </row>
    <row r="994" spans="1:21" x14ac:dyDescent="0.2">
      <c r="A994" s="102">
        <v>26052</v>
      </c>
      <c r="B994" t="s">
        <v>2833</v>
      </c>
      <c r="C994" t="s">
        <v>2834</v>
      </c>
      <c r="E994" s="102">
        <v>630</v>
      </c>
      <c r="F994" s="102"/>
      <c r="G994" t="s">
        <v>2829</v>
      </c>
      <c r="H994" s="102" t="s">
        <v>29</v>
      </c>
      <c r="I994" s="102" t="s">
        <v>2280</v>
      </c>
      <c r="J994" s="102" t="s">
        <v>2286</v>
      </c>
      <c r="L994" s="102">
        <v>24487</v>
      </c>
      <c r="M994" t="s">
        <v>30</v>
      </c>
      <c r="N994" t="s">
        <v>4488</v>
      </c>
      <c r="O994" t="s">
        <v>430</v>
      </c>
      <c r="P994" s="102">
        <v>643</v>
      </c>
      <c r="Q994" s="102"/>
      <c r="R994" t="s">
        <v>2324</v>
      </c>
      <c r="S994" s="102" t="s">
        <v>29</v>
      </c>
      <c r="T994" s="102" t="s">
        <v>2282</v>
      </c>
      <c r="U994" s="102" t="s">
        <v>3334</v>
      </c>
    </row>
    <row r="995" spans="1:21" x14ac:dyDescent="0.2">
      <c r="A995" s="102">
        <v>32106</v>
      </c>
      <c r="B995" t="s">
        <v>2701</v>
      </c>
      <c r="C995" t="s">
        <v>65</v>
      </c>
      <c r="D995" t="s">
        <v>189</v>
      </c>
      <c r="E995" s="102">
        <v>10275</v>
      </c>
      <c r="F995" s="102"/>
      <c r="G995" t="s">
        <v>2698</v>
      </c>
      <c r="H995" s="102" t="s">
        <v>29</v>
      </c>
      <c r="I995" s="102" t="s">
        <v>2280</v>
      </c>
      <c r="J995" s="102" t="s">
        <v>2286</v>
      </c>
      <c r="L995" s="102">
        <v>25125</v>
      </c>
      <c r="M995" t="s">
        <v>122</v>
      </c>
      <c r="N995" t="s">
        <v>4489</v>
      </c>
      <c r="O995" t="s">
        <v>4490</v>
      </c>
      <c r="P995" s="102">
        <v>195</v>
      </c>
      <c r="Q995" s="102"/>
      <c r="R995" t="s">
        <v>2585</v>
      </c>
      <c r="S995" s="102" t="s">
        <v>29</v>
      </c>
      <c r="T995" s="102" t="s">
        <v>2282</v>
      </c>
      <c r="U995" s="102" t="s">
        <v>3334</v>
      </c>
    </row>
    <row r="996" spans="1:21" x14ac:dyDescent="0.2">
      <c r="A996" s="102">
        <v>25243</v>
      </c>
      <c r="B996" t="s">
        <v>341</v>
      </c>
      <c r="C996" t="s">
        <v>27</v>
      </c>
      <c r="D996" t="s">
        <v>64</v>
      </c>
      <c r="E996" s="102">
        <v>252</v>
      </c>
      <c r="F996" s="102"/>
      <c r="G996" t="s">
        <v>2503</v>
      </c>
      <c r="H996" s="102" t="s">
        <v>29</v>
      </c>
      <c r="I996" s="102" t="s">
        <v>2280</v>
      </c>
      <c r="J996" s="102" t="s">
        <v>2286</v>
      </c>
      <c r="L996" s="102">
        <v>25841</v>
      </c>
      <c r="M996" t="s">
        <v>4491</v>
      </c>
      <c r="N996" t="s">
        <v>636</v>
      </c>
      <c r="O996" t="s">
        <v>36</v>
      </c>
      <c r="P996" s="102">
        <v>706</v>
      </c>
      <c r="Q996" s="102"/>
      <c r="R996" t="s">
        <v>3592</v>
      </c>
      <c r="S996" s="102" t="s">
        <v>29</v>
      </c>
      <c r="T996" s="102" t="s">
        <v>2282</v>
      </c>
      <c r="U996" s="102" t="s">
        <v>3334</v>
      </c>
    </row>
    <row r="997" spans="1:21" x14ac:dyDescent="0.2">
      <c r="A997" s="102">
        <v>24996</v>
      </c>
      <c r="B997" t="s">
        <v>393</v>
      </c>
      <c r="C997" t="s">
        <v>27</v>
      </c>
      <c r="D997" t="s">
        <v>43</v>
      </c>
      <c r="E997" s="102">
        <v>10321</v>
      </c>
      <c r="F997" s="102"/>
      <c r="G997" t="s">
        <v>2760</v>
      </c>
      <c r="H997" s="102" t="s">
        <v>29</v>
      </c>
      <c r="I997" s="102" t="s">
        <v>2280</v>
      </c>
      <c r="J997" s="102" t="s">
        <v>2286</v>
      </c>
      <c r="L997" s="102">
        <v>24984</v>
      </c>
      <c r="M997" t="s">
        <v>411</v>
      </c>
      <c r="N997" t="s">
        <v>229</v>
      </c>
      <c r="O997" t="s">
        <v>4492</v>
      </c>
      <c r="P997" s="102">
        <v>10252</v>
      </c>
      <c r="Q997" s="102"/>
      <c r="R997" t="s">
        <v>4311</v>
      </c>
      <c r="S997" s="102" t="s">
        <v>29</v>
      </c>
      <c r="T997" s="102" t="s">
        <v>2282</v>
      </c>
      <c r="U997" s="102" t="s">
        <v>3334</v>
      </c>
    </row>
    <row r="998" spans="1:21" x14ac:dyDescent="0.2">
      <c r="A998" s="102">
        <v>25995</v>
      </c>
      <c r="B998" t="s">
        <v>42</v>
      </c>
      <c r="C998" t="s">
        <v>2178</v>
      </c>
      <c r="D998" t="s">
        <v>2179</v>
      </c>
      <c r="E998" s="102">
        <v>128</v>
      </c>
      <c r="F998" s="102"/>
      <c r="G998" t="s">
        <v>2363</v>
      </c>
      <c r="H998" s="102" t="s">
        <v>29</v>
      </c>
      <c r="I998" s="102" t="s">
        <v>2280</v>
      </c>
      <c r="J998" s="102" t="s">
        <v>2286</v>
      </c>
      <c r="L998" s="102">
        <v>1129</v>
      </c>
      <c r="M998" t="s">
        <v>244</v>
      </c>
      <c r="N998" t="s">
        <v>4493</v>
      </c>
      <c r="O998" t="s">
        <v>4494</v>
      </c>
      <c r="P998" s="102">
        <v>290</v>
      </c>
      <c r="Q998" s="102"/>
      <c r="R998" t="s">
        <v>1419</v>
      </c>
      <c r="S998" s="102" t="s">
        <v>29</v>
      </c>
      <c r="T998" s="102" t="s">
        <v>2282</v>
      </c>
      <c r="U998" s="102" t="s">
        <v>3334</v>
      </c>
    </row>
    <row r="999" spans="1:21" x14ac:dyDescent="0.2">
      <c r="A999" s="102">
        <v>21481</v>
      </c>
      <c r="B999" t="s">
        <v>890</v>
      </c>
      <c r="C999" t="s">
        <v>414</v>
      </c>
      <c r="D999" t="s">
        <v>767</v>
      </c>
      <c r="E999" s="102">
        <v>10176</v>
      </c>
      <c r="F999" s="102"/>
      <c r="G999" t="s">
        <v>684</v>
      </c>
      <c r="H999" s="102" t="s">
        <v>29</v>
      </c>
      <c r="I999" s="102" t="s">
        <v>2280</v>
      </c>
      <c r="J999" s="102" t="s">
        <v>2286</v>
      </c>
      <c r="L999" s="102">
        <v>25986</v>
      </c>
      <c r="M999" t="s">
        <v>250</v>
      </c>
      <c r="N999" t="s">
        <v>4495</v>
      </c>
      <c r="O999" t="s">
        <v>944</v>
      </c>
      <c r="P999" s="102">
        <v>10126</v>
      </c>
      <c r="Q999" s="102"/>
      <c r="R999" t="s">
        <v>3222</v>
      </c>
      <c r="S999" s="102" t="s">
        <v>29</v>
      </c>
      <c r="T999" s="102" t="s">
        <v>2282</v>
      </c>
      <c r="U999" s="102" t="s">
        <v>3334</v>
      </c>
    </row>
    <row r="1000" spans="1:21" x14ac:dyDescent="0.2">
      <c r="A1000" s="102">
        <v>27720</v>
      </c>
      <c r="B1000" t="s">
        <v>80</v>
      </c>
      <c r="C1000" t="s">
        <v>414</v>
      </c>
      <c r="D1000" t="s">
        <v>189</v>
      </c>
      <c r="E1000" s="102">
        <v>10417</v>
      </c>
      <c r="F1000" s="102"/>
      <c r="G1000" t="s">
        <v>2818</v>
      </c>
      <c r="H1000" s="102" t="s">
        <v>29</v>
      </c>
      <c r="I1000" s="102" t="s">
        <v>2280</v>
      </c>
      <c r="J1000" s="102" t="s">
        <v>2286</v>
      </c>
      <c r="L1000" s="102">
        <v>25371</v>
      </c>
      <c r="M1000" t="s">
        <v>153</v>
      </c>
      <c r="N1000" t="s">
        <v>68</v>
      </c>
      <c r="O1000" t="s">
        <v>805</v>
      </c>
      <c r="P1000" s="102">
        <v>10108</v>
      </c>
      <c r="Q1000" s="102"/>
      <c r="R1000" t="s">
        <v>3534</v>
      </c>
      <c r="S1000" s="102" t="s">
        <v>29</v>
      </c>
      <c r="T1000" s="102" t="s">
        <v>2282</v>
      </c>
      <c r="U1000" s="102" t="s">
        <v>3334</v>
      </c>
    </row>
    <row r="1001" spans="1:21" x14ac:dyDescent="0.2">
      <c r="A1001" s="102">
        <v>25375</v>
      </c>
      <c r="B1001" t="s">
        <v>30</v>
      </c>
      <c r="C1001" t="s">
        <v>2831</v>
      </c>
      <c r="D1001" t="s">
        <v>314</v>
      </c>
      <c r="E1001" s="102">
        <v>630</v>
      </c>
      <c r="F1001" s="102"/>
      <c r="G1001" t="s">
        <v>2829</v>
      </c>
      <c r="H1001" s="102" t="s">
        <v>29</v>
      </c>
      <c r="I1001" s="102" t="s">
        <v>2280</v>
      </c>
      <c r="J1001" s="102" t="s">
        <v>2286</v>
      </c>
      <c r="L1001" s="102">
        <v>18931</v>
      </c>
      <c r="M1001" t="s">
        <v>32</v>
      </c>
      <c r="N1001" t="s">
        <v>146</v>
      </c>
      <c r="O1001" t="s">
        <v>2060</v>
      </c>
      <c r="P1001" s="102">
        <v>261</v>
      </c>
      <c r="Q1001" s="102"/>
      <c r="R1001" t="s">
        <v>2312</v>
      </c>
      <c r="S1001" s="102" t="s">
        <v>29</v>
      </c>
      <c r="T1001" s="102" t="s">
        <v>2282</v>
      </c>
      <c r="U1001" s="102" t="s">
        <v>3334</v>
      </c>
    </row>
    <row r="1002" spans="1:21" x14ac:dyDescent="0.2">
      <c r="A1002" s="102">
        <v>24690</v>
      </c>
      <c r="B1002" t="s">
        <v>88</v>
      </c>
      <c r="C1002" t="s">
        <v>2100</v>
      </c>
      <c r="D1002" t="s">
        <v>542</v>
      </c>
      <c r="E1002" s="102">
        <v>300</v>
      </c>
      <c r="F1002" s="102"/>
      <c r="G1002" t="s">
        <v>2438</v>
      </c>
      <c r="H1002" s="102" t="s">
        <v>29</v>
      </c>
      <c r="I1002" s="102" t="s">
        <v>2280</v>
      </c>
      <c r="J1002" s="102" t="s">
        <v>2286</v>
      </c>
      <c r="L1002" s="102">
        <v>25128</v>
      </c>
      <c r="M1002" t="s">
        <v>365</v>
      </c>
      <c r="N1002" t="s">
        <v>120</v>
      </c>
      <c r="O1002" t="s">
        <v>4496</v>
      </c>
      <c r="P1002" s="102">
        <v>260</v>
      </c>
      <c r="Q1002" s="102"/>
      <c r="R1002" t="s">
        <v>2782</v>
      </c>
      <c r="S1002" s="102" t="s">
        <v>29</v>
      </c>
      <c r="T1002" s="102" t="s">
        <v>2282</v>
      </c>
      <c r="U1002" s="102" t="s">
        <v>3334</v>
      </c>
    </row>
    <row r="1003" spans="1:21" x14ac:dyDescent="0.2">
      <c r="A1003" s="102">
        <v>20380</v>
      </c>
      <c r="B1003" t="s">
        <v>2185</v>
      </c>
      <c r="C1003" t="s">
        <v>302</v>
      </c>
      <c r="D1003" t="s">
        <v>138</v>
      </c>
      <c r="E1003" s="102">
        <v>10064</v>
      </c>
      <c r="F1003" s="102"/>
      <c r="G1003" t="s">
        <v>2426</v>
      </c>
      <c r="H1003" s="102" t="s">
        <v>29</v>
      </c>
      <c r="I1003" s="102" t="s">
        <v>2280</v>
      </c>
      <c r="J1003" s="102" t="s">
        <v>2286</v>
      </c>
      <c r="L1003" s="102">
        <v>1013</v>
      </c>
      <c r="M1003" t="s">
        <v>214</v>
      </c>
      <c r="N1003" t="s">
        <v>4336</v>
      </c>
      <c r="O1003" t="s">
        <v>57</v>
      </c>
      <c r="P1003" s="102">
        <v>10297</v>
      </c>
      <c r="Q1003" s="102"/>
      <c r="R1003" t="s">
        <v>4497</v>
      </c>
      <c r="S1003" s="102" t="s">
        <v>29</v>
      </c>
      <c r="T1003" s="102" t="s">
        <v>2282</v>
      </c>
      <c r="U1003" s="102" t="s">
        <v>3334</v>
      </c>
    </row>
    <row r="1004" spans="1:21" x14ac:dyDescent="0.2">
      <c r="A1004" s="102">
        <v>1660</v>
      </c>
      <c r="B1004" t="s">
        <v>89</v>
      </c>
      <c r="C1004" t="s">
        <v>400</v>
      </c>
      <c r="D1004" t="s">
        <v>306</v>
      </c>
      <c r="E1004" s="102">
        <v>10118</v>
      </c>
      <c r="F1004" s="102"/>
      <c r="G1004" t="s">
        <v>2236</v>
      </c>
      <c r="H1004" s="102" t="s">
        <v>29</v>
      </c>
      <c r="I1004" s="102" t="s">
        <v>2280</v>
      </c>
      <c r="J1004" s="102" t="s">
        <v>2286</v>
      </c>
      <c r="L1004" s="102">
        <v>28310</v>
      </c>
      <c r="M1004" t="s">
        <v>492</v>
      </c>
      <c r="N1004" t="s">
        <v>4498</v>
      </c>
      <c r="O1004" t="s">
        <v>4499</v>
      </c>
      <c r="P1004" s="102">
        <v>498</v>
      </c>
      <c r="Q1004" s="102"/>
      <c r="R1004" t="s">
        <v>2793</v>
      </c>
      <c r="S1004" s="102" t="s">
        <v>29</v>
      </c>
      <c r="T1004" s="102" t="s">
        <v>2282</v>
      </c>
      <c r="U1004" s="102" t="s">
        <v>3334</v>
      </c>
    </row>
    <row r="1005" spans="1:21" x14ac:dyDescent="0.2">
      <c r="A1005" s="102">
        <v>22403</v>
      </c>
      <c r="B1005" t="s">
        <v>225</v>
      </c>
      <c r="C1005" t="s">
        <v>1975</v>
      </c>
      <c r="D1005" t="s">
        <v>1976</v>
      </c>
      <c r="E1005" s="102">
        <v>355</v>
      </c>
      <c r="F1005" s="102"/>
      <c r="G1005" t="s">
        <v>2392</v>
      </c>
      <c r="H1005" s="102" t="s">
        <v>29</v>
      </c>
      <c r="I1005" s="102" t="s">
        <v>2280</v>
      </c>
      <c r="J1005" s="102" t="s">
        <v>2286</v>
      </c>
      <c r="L1005" s="102">
        <v>24959</v>
      </c>
      <c r="M1005" t="s">
        <v>109</v>
      </c>
      <c r="N1005" t="s">
        <v>4500</v>
      </c>
      <c r="O1005" t="s">
        <v>2810</v>
      </c>
      <c r="P1005" s="102">
        <v>10126</v>
      </c>
      <c r="Q1005" s="102"/>
      <c r="R1005" t="s">
        <v>3222</v>
      </c>
      <c r="S1005" s="102" t="s">
        <v>29</v>
      </c>
      <c r="T1005" s="102" t="s">
        <v>2282</v>
      </c>
      <c r="U1005" s="102" t="s">
        <v>3334</v>
      </c>
    </row>
    <row r="1006" spans="1:21" x14ac:dyDescent="0.2">
      <c r="A1006" s="102">
        <v>28119</v>
      </c>
      <c r="B1006" t="s">
        <v>199</v>
      </c>
      <c r="C1006" t="s">
        <v>43</v>
      </c>
      <c r="D1006" t="s">
        <v>1781</v>
      </c>
      <c r="E1006" s="102">
        <v>10095</v>
      </c>
      <c r="F1006" s="102"/>
      <c r="G1006" t="s">
        <v>2298</v>
      </c>
      <c r="H1006" s="102" t="s">
        <v>29</v>
      </c>
      <c r="I1006" s="102" t="s">
        <v>2280</v>
      </c>
      <c r="J1006" s="102" t="s">
        <v>2286</v>
      </c>
      <c r="L1006" s="102">
        <v>24476</v>
      </c>
      <c r="M1006" t="s">
        <v>123</v>
      </c>
      <c r="N1006" t="s">
        <v>4501</v>
      </c>
      <c r="O1006" t="s">
        <v>49</v>
      </c>
      <c r="P1006" s="102">
        <v>10296</v>
      </c>
      <c r="Q1006" s="102"/>
      <c r="R1006" t="s">
        <v>3673</v>
      </c>
      <c r="S1006" s="102" t="s">
        <v>29</v>
      </c>
      <c r="T1006" s="102" t="s">
        <v>2282</v>
      </c>
      <c r="U1006" s="102" t="s">
        <v>3334</v>
      </c>
    </row>
    <row r="1007" spans="1:21" x14ac:dyDescent="0.2">
      <c r="A1007" s="102">
        <v>29854</v>
      </c>
      <c r="B1007" t="s">
        <v>298</v>
      </c>
      <c r="C1007" t="s">
        <v>2022</v>
      </c>
      <c r="D1007" t="s">
        <v>1240</v>
      </c>
      <c r="E1007" s="102">
        <v>10095</v>
      </c>
      <c r="F1007" s="102"/>
      <c r="G1007" t="s">
        <v>2298</v>
      </c>
      <c r="H1007" s="102" t="s">
        <v>29</v>
      </c>
      <c r="I1007" s="102" t="s">
        <v>2280</v>
      </c>
      <c r="J1007" s="102" t="s">
        <v>2286</v>
      </c>
      <c r="L1007" s="102">
        <v>27692</v>
      </c>
      <c r="M1007" t="s">
        <v>4502</v>
      </c>
      <c r="N1007" t="s">
        <v>3680</v>
      </c>
      <c r="O1007" t="s">
        <v>4503</v>
      </c>
      <c r="P1007" s="102">
        <v>10174</v>
      </c>
      <c r="Q1007" s="102"/>
      <c r="S1007" s="102" t="s">
        <v>29</v>
      </c>
      <c r="T1007" s="102" t="s">
        <v>2282</v>
      </c>
      <c r="U1007" s="102" t="s">
        <v>3334</v>
      </c>
    </row>
    <row r="1008" spans="1:21" x14ac:dyDescent="0.2">
      <c r="A1008" s="102">
        <v>20893</v>
      </c>
      <c r="B1008" t="s">
        <v>417</v>
      </c>
      <c r="C1008" t="s">
        <v>565</v>
      </c>
      <c r="D1008" t="s">
        <v>57</v>
      </c>
      <c r="E1008" s="102">
        <v>10095</v>
      </c>
      <c r="F1008" s="102"/>
      <c r="G1008" t="s">
        <v>2298</v>
      </c>
      <c r="H1008" s="102" t="s">
        <v>29</v>
      </c>
      <c r="I1008" s="102" t="s">
        <v>2280</v>
      </c>
      <c r="J1008" s="102" t="s">
        <v>2286</v>
      </c>
      <c r="L1008" s="102">
        <v>956</v>
      </c>
      <c r="M1008" t="s">
        <v>365</v>
      </c>
      <c r="N1008" t="s">
        <v>4504</v>
      </c>
      <c r="O1008" t="s">
        <v>3739</v>
      </c>
      <c r="P1008" s="102">
        <v>256</v>
      </c>
      <c r="Q1008" s="102"/>
      <c r="R1008" t="s">
        <v>2623</v>
      </c>
      <c r="S1008" s="102" t="s">
        <v>29</v>
      </c>
      <c r="T1008" s="102" t="s">
        <v>2282</v>
      </c>
      <c r="U1008" s="102" t="s">
        <v>3334</v>
      </c>
    </row>
    <row r="1009" spans="1:21" x14ac:dyDescent="0.2">
      <c r="A1009" s="102">
        <v>6536</v>
      </c>
      <c r="B1009" t="s">
        <v>386</v>
      </c>
      <c r="C1009" t="s">
        <v>1248</v>
      </c>
      <c r="D1009" t="s">
        <v>4152</v>
      </c>
      <c r="E1009" s="102">
        <v>337</v>
      </c>
      <c r="F1009" s="102"/>
      <c r="G1009" t="s">
        <v>2663</v>
      </c>
      <c r="H1009" s="102" t="s">
        <v>29</v>
      </c>
      <c r="I1009" s="102" t="s">
        <v>2280</v>
      </c>
      <c r="J1009" s="102" t="s">
        <v>2286</v>
      </c>
      <c r="L1009" s="102">
        <v>5974</v>
      </c>
      <c r="M1009" t="s">
        <v>397</v>
      </c>
      <c r="N1009" t="s">
        <v>4504</v>
      </c>
      <c r="O1009" t="s">
        <v>2081</v>
      </c>
      <c r="P1009" s="102">
        <v>10311</v>
      </c>
      <c r="Q1009" s="102"/>
      <c r="R1009" t="s">
        <v>4419</v>
      </c>
      <c r="S1009" s="102" t="s">
        <v>29</v>
      </c>
      <c r="T1009" s="102" t="s">
        <v>2282</v>
      </c>
      <c r="U1009" s="102" t="s">
        <v>3334</v>
      </c>
    </row>
    <row r="1010" spans="1:21" x14ac:dyDescent="0.2">
      <c r="A1010" s="102">
        <v>1681</v>
      </c>
      <c r="B1010" t="s">
        <v>177</v>
      </c>
      <c r="C1010" t="s">
        <v>228</v>
      </c>
      <c r="D1010" t="s">
        <v>206</v>
      </c>
      <c r="E1010" s="102">
        <v>47</v>
      </c>
      <c r="F1010" s="102"/>
      <c r="G1010" t="s">
        <v>2626</v>
      </c>
      <c r="H1010" s="102" t="s">
        <v>29</v>
      </c>
      <c r="I1010" s="102" t="s">
        <v>2280</v>
      </c>
      <c r="J1010" s="102" t="s">
        <v>2286</v>
      </c>
      <c r="L1010" s="102">
        <v>25135</v>
      </c>
      <c r="M1010" t="s">
        <v>31</v>
      </c>
      <c r="N1010" t="s">
        <v>4183</v>
      </c>
      <c r="O1010" t="s">
        <v>54</v>
      </c>
      <c r="P1010" s="102">
        <v>10302</v>
      </c>
      <c r="Q1010" s="102"/>
      <c r="R1010" t="s">
        <v>3532</v>
      </c>
      <c r="S1010" s="102" t="s">
        <v>29</v>
      </c>
      <c r="T1010" s="102" t="s">
        <v>2282</v>
      </c>
      <c r="U1010" s="102" t="s">
        <v>3334</v>
      </c>
    </row>
    <row r="1011" spans="1:21" x14ac:dyDescent="0.2">
      <c r="A1011" s="102">
        <v>28114</v>
      </c>
      <c r="B1011" t="s">
        <v>2715</v>
      </c>
      <c r="C1011" t="s">
        <v>2716</v>
      </c>
      <c r="D1011" t="s">
        <v>35</v>
      </c>
      <c r="E1011" s="102">
        <v>10224</v>
      </c>
      <c r="F1011" s="102"/>
      <c r="G1011" t="s">
        <v>2641</v>
      </c>
      <c r="H1011" s="102" t="s">
        <v>29</v>
      </c>
      <c r="I1011" s="102" t="s">
        <v>2280</v>
      </c>
      <c r="J1011" s="102" t="s">
        <v>2286</v>
      </c>
      <c r="L1011" s="102">
        <v>20383</v>
      </c>
      <c r="M1011" t="s">
        <v>365</v>
      </c>
      <c r="N1011" t="s">
        <v>4505</v>
      </c>
      <c r="O1011" t="s">
        <v>72</v>
      </c>
      <c r="P1011" s="102">
        <v>10064</v>
      </c>
      <c r="Q1011" s="102"/>
      <c r="R1011" t="s">
        <v>2426</v>
      </c>
      <c r="S1011" s="102" t="s">
        <v>29</v>
      </c>
      <c r="T1011" s="102" t="s">
        <v>2282</v>
      </c>
      <c r="U1011" s="102" t="s">
        <v>3334</v>
      </c>
    </row>
    <row r="1012" spans="1:21" x14ac:dyDescent="0.2">
      <c r="A1012" s="102">
        <v>27480</v>
      </c>
      <c r="B1012" t="s">
        <v>88</v>
      </c>
      <c r="C1012" t="s">
        <v>2073</v>
      </c>
      <c r="D1012" t="s">
        <v>65</v>
      </c>
      <c r="E1012" s="102">
        <v>10055</v>
      </c>
      <c r="F1012" s="102"/>
      <c r="G1012" t="s">
        <v>2619</v>
      </c>
      <c r="H1012" s="102" t="s">
        <v>29</v>
      </c>
      <c r="I1012" s="102" t="s">
        <v>2280</v>
      </c>
      <c r="J1012" s="102" t="s">
        <v>2286</v>
      </c>
      <c r="L1012" s="102">
        <v>25003</v>
      </c>
      <c r="M1012" t="s">
        <v>341</v>
      </c>
      <c r="N1012" t="s">
        <v>419</v>
      </c>
      <c r="O1012" t="s">
        <v>1984</v>
      </c>
      <c r="P1012" s="102">
        <v>299</v>
      </c>
      <c r="Q1012" s="102"/>
      <c r="R1012" t="s">
        <v>2487</v>
      </c>
      <c r="S1012" s="102" t="s">
        <v>29</v>
      </c>
      <c r="T1012" s="102" t="s">
        <v>2282</v>
      </c>
      <c r="U1012" s="102" t="s">
        <v>3334</v>
      </c>
    </row>
    <row r="1013" spans="1:21" x14ac:dyDescent="0.2">
      <c r="A1013" s="102">
        <v>31917</v>
      </c>
      <c r="B1013" t="s">
        <v>324</v>
      </c>
      <c r="C1013" t="s">
        <v>2621</v>
      </c>
      <c r="D1013" t="s">
        <v>612</v>
      </c>
      <c r="E1013" s="102">
        <v>109</v>
      </c>
      <c r="F1013" s="102"/>
      <c r="G1013" t="s">
        <v>2620</v>
      </c>
      <c r="H1013" s="102" t="s">
        <v>29</v>
      </c>
      <c r="I1013" s="102" t="s">
        <v>2280</v>
      </c>
      <c r="J1013" s="102" t="s">
        <v>2286</v>
      </c>
      <c r="L1013" s="102">
        <v>23576</v>
      </c>
      <c r="M1013" t="s">
        <v>214</v>
      </c>
      <c r="N1013" t="s">
        <v>439</v>
      </c>
      <c r="O1013" t="s">
        <v>1073</v>
      </c>
      <c r="P1013" s="102">
        <v>406</v>
      </c>
      <c r="Q1013" s="102"/>
      <c r="R1013" t="s">
        <v>2591</v>
      </c>
      <c r="S1013" s="102" t="s">
        <v>29</v>
      </c>
      <c r="T1013" s="102" t="s">
        <v>2282</v>
      </c>
      <c r="U1013" s="102" t="s">
        <v>3334</v>
      </c>
    </row>
    <row r="1014" spans="1:21" x14ac:dyDescent="0.2">
      <c r="A1014" s="102">
        <v>32745</v>
      </c>
      <c r="B1014" t="s">
        <v>2757</v>
      </c>
      <c r="C1014" t="s">
        <v>3821</v>
      </c>
      <c r="D1014" t="s">
        <v>49</v>
      </c>
      <c r="E1014" s="102">
        <v>109</v>
      </c>
      <c r="F1014" s="102"/>
      <c r="G1014" t="s">
        <v>2620</v>
      </c>
      <c r="H1014" s="102" t="s">
        <v>29</v>
      </c>
      <c r="I1014" s="102" t="s">
        <v>2280</v>
      </c>
      <c r="J1014" s="102" t="s">
        <v>2286</v>
      </c>
      <c r="L1014" s="102">
        <v>1053</v>
      </c>
      <c r="M1014" t="s">
        <v>32</v>
      </c>
      <c r="N1014" t="s">
        <v>311</v>
      </c>
      <c r="O1014" t="s">
        <v>4506</v>
      </c>
      <c r="P1014" s="102">
        <v>256</v>
      </c>
      <c r="Q1014" s="102"/>
      <c r="R1014" t="s">
        <v>2623</v>
      </c>
      <c r="S1014" s="102" t="s">
        <v>29</v>
      </c>
      <c r="T1014" s="102" t="s">
        <v>2282</v>
      </c>
      <c r="U1014" s="102" t="s">
        <v>3334</v>
      </c>
    </row>
    <row r="1015" spans="1:21" x14ac:dyDescent="0.2">
      <c r="A1015" s="102">
        <v>1406</v>
      </c>
      <c r="B1015" t="s">
        <v>1091</v>
      </c>
      <c r="C1015" t="s">
        <v>879</v>
      </c>
      <c r="D1015" t="s">
        <v>1092</v>
      </c>
      <c r="E1015" s="102">
        <v>337</v>
      </c>
      <c r="F1015" s="102"/>
      <c r="G1015" t="s">
        <v>2663</v>
      </c>
      <c r="H1015" s="102" t="s">
        <v>29</v>
      </c>
      <c r="I1015" s="102" t="s">
        <v>2280</v>
      </c>
      <c r="J1015" s="102" t="s">
        <v>2286</v>
      </c>
      <c r="L1015" s="102">
        <v>17950</v>
      </c>
      <c r="M1015" t="s">
        <v>130</v>
      </c>
      <c r="N1015" t="s">
        <v>4507</v>
      </c>
      <c r="O1015" t="s">
        <v>54</v>
      </c>
      <c r="P1015" s="102">
        <v>538</v>
      </c>
      <c r="Q1015" s="102"/>
      <c r="R1015" t="s">
        <v>2348</v>
      </c>
      <c r="S1015" s="102" t="s">
        <v>29</v>
      </c>
      <c r="T1015" s="102" t="s">
        <v>2282</v>
      </c>
      <c r="U1015" s="102" t="s">
        <v>3334</v>
      </c>
    </row>
    <row r="1016" spans="1:21" x14ac:dyDescent="0.2">
      <c r="A1016" s="102">
        <v>28324</v>
      </c>
      <c r="B1016" t="s">
        <v>2146</v>
      </c>
      <c r="C1016" t="s">
        <v>1852</v>
      </c>
      <c r="D1016" t="s">
        <v>4508</v>
      </c>
      <c r="E1016" s="102">
        <v>47</v>
      </c>
      <c r="F1016" s="102"/>
      <c r="G1016" t="s">
        <v>2626</v>
      </c>
      <c r="H1016" s="102" t="s">
        <v>29</v>
      </c>
      <c r="I1016" s="102" t="s">
        <v>2280</v>
      </c>
      <c r="J1016" s="102" t="s">
        <v>2286</v>
      </c>
      <c r="L1016" s="102">
        <v>25836</v>
      </c>
      <c r="M1016" t="s">
        <v>38</v>
      </c>
      <c r="N1016" t="s">
        <v>2719</v>
      </c>
      <c r="O1016" t="s">
        <v>4509</v>
      </c>
      <c r="P1016" s="102">
        <v>10256</v>
      </c>
      <c r="Q1016" s="102"/>
      <c r="R1016" t="s">
        <v>3591</v>
      </c>
      <c r="S1016" s="102" t="s">
        <v>29</v>
      </c>
      <c r="T1016" s="102" t="s">
        <v>2282</v>
      </c>
      <c r="U1016" s="102" t="s">
        <v>3334</v>
      </c>
    </row>
    <row r="1017" spans="1:21" x14ac:dyDescent="0.2">
      <c r="A1017" s="102">
        <v>6535</v>
      </c>
      <c r="B1017" t="s">
        <v>470</v>
      </c>
      <c r="C1017" t="s">
        <v>4510</v>
      </c>
      <c r="D1017" t="s">
        <v>43</v>
      </c>
      <c r="E1017" s="102">
        <v>337</v>
      </c>
      <c r="F1017" s="102"/>
      <c r="G1017" t="s">
        <v>2663</v>
      </c>
      <c r="H1017" s="102" t="s">
        <v>29</v>
      </c>
      <c r="I1017" s="102" t="s">
        <v>2280</v>
      </c>
      <c r="J1017" s="102" t="s">
        <v>2286</v>
      </c>
      <c r="L1017" s="102">
        <v>25837</v>
      </c>
      <c r="M1017" t="s">
        <v>171</v>
      </c>
      <c r="N1017" t="s">
        <v>2719</v>
      </c>
      <c r="O1017" t="s">
        <v>4509</v>
      </c>
      <c r="P1017" s="102">
        <v>10256</v>
      </c>
      <c r="Q1017" s="102"/>
      <c r="R1017" t="s">
        <v>3591</v>
      </c>
      <c r="S1017" s="102" t="s">
        <v>29</v>
      </c>
      <c r="T1017" s="102" t="s">
        <v>2282</v>
      </c>
      <c r="U1017" s="102" t="s">
        <v>3334</v>
      </c>
    </row>
    <row r="1018" spans="1:21" x14ac:dyDescent="0.2">
      <c r="A1018" s="102">
        <v>31034</v>
      </c>
      <c r="B1018" t="s">
        <v>470</v>
      </c>
      <c r="C1018" t="s">
        <v>65</v>
      </c>
      <c r="D1018" t="s">
        <v>403</v>
      </c>
      <c r="E1018" s="102">
        <v>334</v>
      </c>
      <c r="F1018" s="102"/>
      <c r="G1018" t="s">
        <v>2646</v>
      </c>
      <c r="H1018" s="102" t="s">
        <v>29</v>
      </c>
      <c r="I1018" s="102" t="s">
        <v>2280</v>
      </c>
      <c r="J1018" s="102" t="s">
        <v>2286</v>
      </c>
      <c r="L1018" s="102">
        <v>21528</v>
      </c>
      <c r="M1018" t="s">
        <v>339</v>
      </c>
      <c r="N1018" t="s">
        <v>4511</v>
      </c>
      <c r="O1018" t="s">
        <v>4512</v>
      </c>
      <c r="P1018" s="102">
        <v>246</v>
      </c>
      <c r="Q1018" s="102"/>
      <c r="R1018" t="s">
        <v>3540</v>
      </c>
      <c r="S1018" s="102" t="s">
        <v>29</v>
      </c>
      <c r="T1018" s="102" t="s">
        <v>2282</v>
      </c>
      <c r="U1018" s="102" t="s">
        <v>3334</v>
      </c>
    </row>
    <row r="1019" spans="1:21" x14ac:dyDescent="0.2">
      <c r="A1019" s="102">
        <v>31209</v>
      </c>
      <c r="B1019" t="s">
        <v>37</v>
      </c>
      <c r="C1019" t="s">
        <v>54</v>
      </c>
      <c r="D1019" t="s">
        <v>4513</v>
      </c>
      <c r="E1019" s="102">
        <v>712</v>
      </c>
      <c r="F1019" s="102"/>
      <c r="G1019" t="s">
        <v>2642</v>
      </c>
      <c r="H1019" s="102" t="s">
        <v>29</v>
      </c>
      <c r="I1019" s="102" t="s">
        <v>2280</v>
      </c>
      <c r="J1019" s="102" t="s">
        <v>2286</v>
      </c>
      <c r="L1019" s="102">
        <v>15270</v>
      </c>
      <c r="M1019" t="s">
        <v>122</v>
      </c>
      <c r="N1019" t="s">
        <v>4514</v>
      </c>
      <c r="O1019" t="s">
        <v>627</v>
      </c>
      <c r="P1019" s="102">
        <v>10034</v>
      </c>
      <c r="Q1019" s="102"/>
      <c r="R1019" t="s">
        <v>3314</v>
      </c>
      <c r="S1019" s="102" t="s">
        <v>29</v>
      </c>
      <c r="T1019" s="102" t="s">
        <v>2282</v>
      </c>
      <c r="U1019" s="102" t="s">
        <v>3334</v>
      </c>
    </row>
    <row r="1020" spans="1:21" x14ac:dyDescent="0.2">
      <c r="A1020" s="102">
        <v>20042</v>
      </c>
      <c r="B1020" t="s">
        <v>483</v>
      </c>
      <c r="C1020" t="s">
        <v>400</v>
      </c>
      <c r="D1020" t="s">
        <v>2071</v>
      </c>
      <c r="E1020" s="102">
        <v>712</v>
      </c>
      <c r="F1020" s="102"/>
      <c r="G1020" t="s">
        <v>2642</v>
      </c>
      <c r="H1020" s="102" t="s">
        <v>29</v>
      </c>
      <c r="I1020" s="102" t="s">
        <v>2280</v>
      </c>
      <c r="J1020" s="102" t="s">
        <v>2286</v>
      </c>
      <c r="L1020" s="102">
        <v>1000</v>
      </c>
      <c r="M1020" t="s">
        <v>245</v>
      </c>
      <c r="N1020" t="s">
        <v>290</v>
      </c>
      <c r="O1020" t="s">
        <v>4515</v>
      </c>
      <c r="P1020" s="102">
        <v>10408</v>
      </c>
      <c r="Q1020" s="102"/>
      <c r="R1020" t="s">
        <v>3697</v>
      </c>
      <c r="S1020" s="102" t="s">
        <v>29</v>
      </c>
      <c r="T1020" s="102" t="s">
        <v>2282</v>
      </c>
      <c r="U1020" s="102" t="s">
        <v>3334</v>
      </c>
    </row>
    <row r="1021" spans="1:21" x14ac:dyDescent="0.2">
      <c r="A1021" s="102">
        <v>18372</v>
      </c>
      <c r="B1021" t="s">
        <v>2168</v>
      </c>
      <c r="C1021" t="s">
        <v>57</v>
      </c>
      <c r="D1021" t="s">
        <v>273</v>
      </c>
      <c r="E1021" s="102">
        <v>165</v>
      </c>
      <c r="F1021" s="102"/>
      <c r="G1021" t="s">
        <v>2592</v>
      </c>
      <c r="H1021" s="102" t="s">
        <v>29</v>
      </c>
      <c r="I1021" s="102" t="s">
        <v>2280</v>
      </c>
      <c r="J1021" s="102" t="s">
        <v>2286</v>
      </c>
      <c r="L1021" s="102">
        <v>20922</v>
      </c>
      <c r="M1021" t="s">
        <v>3626</v>
      </c>
      <c r="N1021" t="s">
        <v>4516</v>
      </c>
      <c r="O1021" t="s">
        <v>4517</v>
      </c>
      <c r="P1021" s="102">
        <v>10151</v>
      </c>
      <c r="Q1021" s="102"/>
      <c r="R1021" t="s">
        <v>2482</v>
      </c>
      <c r="S1021" s="102" t="s">
        <v>29</v>
      </c>
      <c r="T1021" s="102" t="s">
        <v>2282</v>
      </c>
      <c r="U1021" s="102" t="s">
        <v>3334</v>
      </c>
    </row>
    <row r="1022" spans="1:21" x14ac:dyDescent="0.2">
      <c r="A1022" s="102">
        <v>29142</v>
      </c>
      <c r="B1022" t="s">
        <v>206</v>
      </c>
      <c r="C1022" t="s">
        <v>43</v>
      </c>
      <c r="D1022" t="s">
        <v>161</v>
      </c>
      <c r="E1022" s="102">
        <v>165</v>
      </c>
      <c r="F1022" s="102"/>
      <c r="G1022" t="s">
        <v>2592</v>
      </c>
      <c r="H1022" s="102" t="s">
        <v>29</v>
      </c>
      <c r="I1022" s="102" t="s">
        <v>2280</v>
      </c>
      <c r="J1022" s="102" t="s">
        <v>2286</v>
      </c>
      <c r="L1022" s="102">
        <v>21195</v>
      </c>
      <c r="M1022" t="s">
        <v>4518</v>
      </c>
      <c r="N1022" t="s">
        <v>4519</v>
      </c>
      <c r="O1022" t="s">
        <v>85</v>
      </c>
      <c r="P1022" s="102">
        <v>10151</v>
      </c>
      <c r="Q1022" s="102"/>
      <c r="R1022" t="s">
        <v>2482</v>
      </c>
      <c r="S1022" s="102" t="s">
        <v>29</v>
      </c>
      <c r="T1022" s="102" t="s">
        <v>2282</v>
      </c>
      <c r="U1022" s="102" t="s">
        <v>3334</v>
      </c>
    </row>
    <row r="1023" spans="1:21" x14ac:dyDescent="0.2">
      <c r="A1023" s="102">
        <v>21312</v>
      </c>
      <c r="B1023" t="s">
        <v>30</v>
      </c>
      <c r="C1023" t="s">
        <v>737</v>
      </c>
      <c r="D1023" t="s">
        <v>1184</v>
      </c>
      <c r="E1023" s="102">
        <v>10167</v>
      </c>
      <c r="F1023" s="102"/>
      <c r="G1023" t="s">
        <v>4520</v>
      </c>
      <c r="H1023" s="102" t="s">
        <v>29</v>
      </c>
      <c r="I1023" s="102" t="s">
        <v>2280</v>
      </c>
      <c r="J1023" s="102" t="s">
        <v>2286</v>
      </c>
      <c r="L1023" s="102">
        <v>4468</v>
      </c>
      <c r="M1023" t="s">
        <v>89</v>
      </c>
      <c r="N1023" t="s">
        <v>4521</v>
      </c>
      <c r="O1023" t="s">
        <v>4522</v>
      </c>
      <c r="P1023" s="102">
        <v>578</v>
      </c>
      <c r="Q1023" s="102"/>
      <c r="R1023" t="s">
        <v>2125</v>
      </c>
      <c r="S1023" s="102" t="s">
        <v>29</v>
      </c>
      <c r="T1023" s="102" t="s">
        <v>2282</v>
      </c>
      <c r="U1023" s="102" t="s">
        <v>3334</v>
      </c>
    </row>
    <row r="1024" spans="1:21" x14ac:dyDescent="0.2">
      <c r="A1024" s="102">
        <v>23652</v>
      </c>
      <c r="B1024" t="s">
        <v>417</v>
      </c>
      <c r="C1024" t="s">
        <v>852</v>
      </c>
      <c r="D1024" t="s">
        <v>2031</v>
      </c>
      <c r="E1024" s="102">
        <v>10167</v>
      </c>
      <c r="F1024" s="102"/>
      <c r="G1024" t="s">
        <v>4520</v>
      </c>
      <c r="H1024" s="102" t="s">
        <v>29</v>
      </c>
      <c r="I1024" s="102" t="s">
        <v>2280</v>
      </c>
      <c r="J1024" s="102" t="s">
        <v>2286</v>
      </c>
      <c r="L1024" s="102">
        <v>30600</v>
      </c>
      <c r="M1024" t="s">
        <v>4523</v>
      </c>
      <c r="N1024" t="s">
        <v>36</v>
      </c>
      <c r="O1024" t="s">
        <v>1775</v>
      </c>
      <c r="P1024" s="102">
        <v>669</v>
      </c>
      <c r="Q1024" s="102"/>
      <c r="R1024" t="s">
        <v>4524</v>
      </c>
      <c r="S1024" s="102" t="s">
        <v>29</v>
      </c>
      <c r="T1024" s="102" t="s">
        <v>2282</v>
      </c>
      <c r="U1024" s="102" t="s">
        <v>3334</v>
      </c>
    </row>
    <row r="1025" spans="1:21" x14ac:dyDescent="0.2">
      <c r="A1025" s="102">
        <v>20411</v>
      </c>
      <c r="B1025" t="s">
        <v>244</v>
      </c>
      <c r="C1025" t="s">
        <v>1280</v>
      </c>
      <c r="D1025" t="s">
        <v>714</v>
      </c>
      <c r="E1025" s="102">
        <v>10007</v>
      </c>
      <c r="F1025" s="102"/>
      <c r="G1025" t="s">
        <v>2398</v>
      </c>
      <c r="H1025" s="102" t="s">
        <v>29</v>
      </c>
      <c r="I1025" s="102" t="s">
        <v>2280</v>
      </c>
      <c r="J1025" s="102" t="s">
        <v>2286</v>
      </c>
      <c r="L1025" s="102">
        <v>29642</v>
      </c>
      <c r="M1025" t="s">
        <v>792</v>
      </c>
      <c r="N1025" t="s">
        <v>35</v>
      </c>
      <c r="O1025" t="s">
        <v>4525</v>
      </c>
      <c r="P1025" s="102">
        <v>669</v>
      </c>
      <c r="Q1025" s="102"/>
      <c r="R1025" t="s">
        <v>4524</v>
      </c>
      <c r="S1025" s="102" t="s">
        <v>29</v>
      </c>
      <c r="T1025" s="102" t="s">
        <v>2282</v>
      </c>
      <c r="U1025" s="102" t="s">
        <v>3334</v>
      </c>
    </row>
    <row r="1026" spans="1:21" x14ac:dyDescent="0.2">
      <c r="A1026" s="102">
        <v>19285</v>
      </c>
      <c r="B1026" t="s">
        <v>283</v>
      </c>
      <c r="C1026" t="s">
        <v>229</v>
      </c>
      <c r="D1026" t="s">
        <v>1785</v>
      </c>
      <c r="E1026" s="102">
        <v>10007</v>
      </c>
      <c r="F1026" s="102"/>
      <c r="G1026" t="s">
        <v>2398</v>
      </c>
      <c r="H1026" s="102" t="s">
        <v>29</v>
      </c>
      <c r="I1026" s="102" t="s">
        <v>2280</v>
      </c>
      <c r="J1026" s="102" t="s">
        <v>2286</v>
      </c>
      <c r="L1026" s="102">
        <v>24223</v>
      </c>
      <c r="M1026" t="s">
        <v>483</v>
      </c>
      <c r="N1026" t="s">
        <v>44</v>
      </c>
      <c r="O1026" t="s">
        <v>138</v>
      </c>
      <c r="P1026" s="102">
        <v>10405</v>
      </c>
      <c r="Q1026" s="102"/>
      <c r="R1026" t="s">
        <v>3698</v>
      </c>
      <c r="S1026" s="102" t="s">
        <v>29</v>
      </c>
      <c r="T1026" s="102" t="s">
        <v>2282</v>
      </c>
      <c r="U1026" s="102" t="s">
        <v>3334</v>
      </c>
    </row>
    <row r="1027" spans="1:21" x14ac:dyDescent="0.2">
      <c r="A1027" s="102">
        <v>29697</v>
      </c>
      <c r="B1027" t="s">
        <v>2198</v>
      </c>
      <c r="C1027" t="s">
        <v>648</v>
      </c>
      <c r="D1027" t="s">
        <v>390</v>
      </c>
      <c r="E1027" s="102">
        <v>10344</v>
      </c>
      <c r="F1027" s="102"/>
      <c r="G1027" t="s">
        <v>2577</v>
      </c>
      <c r="H1027" s="102" t="s">
        <v>29</v>
      </c>
      <c r="I1027" s="102" t="s">
        <v>2280</v>
      </c>
      <c r="J1027" s="102" t="s">
        <v>2286</v>
      </c>
      <c r="L1027" s="102">
        <v>32769</v>
      </c>
      <c r="M1027" t="s">
        <v>869</v>
      </c>
      <c r="N1027" t="s">
        <v>206</v>
      </c>
      <c r="O1027" t="s">
        <v>4525</v>
      </c>
      <c r="P1027" s="102">
        <v>10110</v>
      </c>
      <c r="Q1027" s="102"/>
      <c r="R1027" t="s">
        <v>2525</v>
      </c>
      <c r="S1027" s="102" t="s">
        <v>29</v>
      </c>
      <c r="T1027" s="102" t="s">
        <v>2282</v>
      </c>
      <c r="U1027" s="102" t="s">
        <v>3334</v>
      </c>
    </row>
    <row r="1028" spans="1:21" x14ac:dyDescent="0.2">
      <c r="A1028" s="102">
        <v>31691</v>
      </c>
      <c r="B1028" t="s">
        <v>163</v>
      </c>
      <c r="C1028" t="s">
        <v>801</v>
      </c>
      <c r="D1028" t="s">
        <v>36</v>
      </c>
      <c r="E1028" s="102">
        <v>10344</v>
      </c>
      <c r="F1028" s="102"/>
      <c r="G1028" t="s">
        <v>2577</v>
      </c>
      <c r="H1028" s="102" t="s">
        <v>29</v>
      </c>
      <c r="I1028" s="102" t="s">
        <v>2280</v>
      </c>
      <c r="J1028" s="102" t="s">
        <v>2286</v>
      </c>
      <c r="L1028" s="102">
        <v>31568</v>
      </c>
      <c r="M1028" t="s">
        <v>369</v>
      </c>
      <c r="N1028" t="s">
        <v>69</v>
      </c>
      <c r="O1028" t="s">
        <v>36</v>
      </c>
      <c r="P1028" s="102">
        <v>10405</v>
      </c>
      <c r="Q1028" s="102"/>
      <c r="R1028" t="s">
        <v>3698</v>
      </c>
      <c r="S1028" s="102" t="s">
        <v>29</v>
      </c>
      <c r="T1028" s="102" t="s">
        <v>2282</v>
      </c>
      <c r="U1028" s="102" t="s">
        <v>3334</v>
      </c>
    </row>
    <row r="1029" spans="1:21" x14ac:dyDescent="0.2">
      <c r="A1029" s="102">
        <v>30719</v>
      </c>
      <c r="B1029" t="s">
        <v>2579</v>
      </c>
      <c r="C1029" t="s">
        <v>2113</v>
      </c>
      <c r="D1029" t="s">
        <v>164</v>
      </c>
      <c r="E1029" s="102">
        <v>10344</v>
      </c>
      <c r="F1029" s="102"/>
      <c r="G1029" t="s">
        <v>2577</v>
      </c>
      <c r="H1029" s="102" t="s">
        <v>29</v>
      </c>
      <c r="I1029" s="102" t="s">
        <v>2280</v>
      </c>
      <c r="J1029" s="102" t="s">
        <v>2286</v>
      </c>
      <c r="L1029" s="102">
        <v>32717</v>
      </c>
      <c r="M1029" t="s">
        <v>142</v>
      </c>
      <c r="N1029" t="s">
        <v>213</v>
      </c>
      <c r="O1029" t="s">
        <v>35</v>
      </c>
      <c r="P1029" s="102">
        <v>10019</v>
      </c>
      <c r="Q1029" s="102"/>
      <c r="R1029" t="s">
        <v>2576</v>
      </c>
      <c r="S1029" s="102" t="s">
        <v>29</v>
      </c>
      <c r="T1029" s="102" t="s">
        <v>2282</v>
      </c>
      <c r="U1029" s="102" t="s">
        <v>3334</v>
      </c>
    </row>
    <row r="1030" spans="1:21" x14ac:dyDescent="0.2">
      <c r="A1030" s="102">
        <v>19695</v>
      </c>
      <c r="B1030" t="s">
        <v>2683</v>
      </c>
      <c r="C1030" t="s">
        <v>1795</v>
      </c>
      <c r="D1030" t="s">
        <v>910</v>
      </c>
      <c r="E1030" s="102">
        <v>210</v>
      </c>
      <c r="F1030" s="102"/>
      <c r="G1030" t="s">
        <v>2684</v>
      </c>
      <c r="H1030" s="102" t="s">
        <v>29</v>
      </c>
      <c r="I1030" s="102" t="s">
        <v>2280</v>
      </c>
      <c r="J1030" s="102" t="s">
        <v>2286</v>
      </c>
      <c r="L1030" s="102">
        <v>19771</v>
      </c>
      <c r="M1030" t="s">
        <v>3822</v>
      </c>
      <c r="N1030" t="s">
        <v>27</v>
      </c>
      <c r="O1030" t="s">
        <v>572</v>
      </c>
      <c r="P1030" s="102">
        <v>543</v>
      </c>
      <c r="Q1030" s="102"/>
      <c r="R1030" t="s">
        <v>2337</v>
      </c>
      <c r="S1030" s="102" t="s">
        <v>29</v>
      </c>
      <c r="T1030" s="102" t="s">
        <v>2282</v>
      </c>
      <c r="U1030" s="102" t="s">
        <v>3334</v>
      </c>
    </row>
    <row r="1031" spans="1:21" x14ac:dyDescent="0.2">
      <c r="A1031" s="102">
        <v>22647</v>
      </c>
      <c r="B1031" t="s">
        <v>473</v>
      </c>
      <c r="C1031" t="s">
        <v>1183</v>
      </c>
      <c r="D1031" t="s">
        <v>801</v>
      </c>
      <c r="E1031" s="102">
        <v>175</v>
      </c>
      <c r="F1031" s="102"/>
      <c r="G1031" t="s">
        <v>2306</v>
      </c>
      <c r="H1031" s="102" t="s">
        <v>29</v>
      </c>
      <c r="I1031" s="102" t="s">
        <v>2280</v>
      </c>
      <c r="J1031" s="102" t="s">
        <v>2286</v>
      </c>
      <c r="L1031" s="102">
        <v>24224</v>
      </c>
      <c r="M1031" t="s">
        <v>177</v>
      </c>
      <c r="N1031" t="s">
        <v>4526</v>
      </c>
      <c r="O1031" t="s">
        <v>4527</v>
      </c>
      <c r="P1031" s="102">
        <v>669</v>
      </c>
      <c r="Q1031" s="102"/>
      <c r="R1031" t="s">
        <v>4524</v>
      </c>
      <c r="S1031" s="102" t="s">
        <v>29</v>
      </c>
      <c r="T1031" s="102" t="s">
        <v>2282</v>
      </c>
      <c r="U1031" s="102" t="s">
        <v>3334</v>
      </c>
    </row>
    <row r="1032" spans="1:21" x14ac:dyDescent="0.2">
      <c r="A1032" s="102">
        <v>22643</v>
      </c>
      <c r="B1032" t="s">
        <v>771</v>
      </c>
      <c r="C1032" t="s">
        <v>35</v>
      </c>
      <c r="D1032" t="s">
        <v>2017</v>
      </c>
      <c r="E1032" s="102">
        <v>175</v>
      </c>
      <c r="F1032" s="102"/>
      <c r="G1032" t="s">
        <v>2306</v>
      </c>
      <c r="H1032" s="102" t="s">
        <v>29</v>
      </c>
      <c r="I1032" s="102" t="s">
        <v>2280</v>
      </c>
      <c r="J1032" s="102" t="s">
        <v>2286</v>
      </c>
      <c r="L1032" s="102">
        <v>23585</v>
      </c>
      <c r="M1032" t="s">
        <v>470</v>
      </c>
      <c r="N1032" t="s">
        <v>2032</v>
      </c>
      <c r="O1032" t="s">
        <v>4528</v>
      </c>
      <c r="P1032" s="102">
        <v>635</v>
      </c>
      <c r="Q1032" s="102"/>
      <c r="R1032" t="s">
        <v>1507</v>
      </c>
      <c r="S1032" s="102" t="s">
        <v>29</v>
      </c>
      <c r="T1032" s="102" t="s">
        <v>2282</v>
      </c>
      <c r="U1032" s="102" t="s">
        <v>3334</v>
      </c>
    </row>
    <row r="1033" spans="1:21" x14ac:dyDescent="0.2">
      <c r="A1033" s="102">
        <v>23030</v>
      </c>
      <c r="B1033" t="s">
        <v>142</v>
      </c>
      <c r="C1033" t="s">
        <v>309</v>
      </c>
      <c r="D1033" t="s">
        <v>309</v>
      </c>
      <c r="E1033" s="102">
        <v>703</v>
      </c>
      <c r="F1033" s="102"/>
      <c r="G1033" t="s">
        <v>2486</v>
      </c>
      <c r="H1033" s="102" t="s">
        <v>29</v>
      </c>
      <c r="I1033" s="102" t="s">
        <v>2280</v>
      </c>
      <c r="J1033" s="102" t="s">
        <v>2286</v>
      </c>
      <c r="L1033" s="102">
        <v>23782</v>
      </c>
      <c r="M1033" t="s">
        <v>4529</v>
      </c>
      <c r="N1033" t="s">
        <v>4530</v>
      </c>
      <c r="O1033" t="s">
        <v>4531</v>
      </c>
      <c r="P1033" s="102">
        <v>705</v>
      </c>
      <c r="Q1033" s="102"/>
      <c r="R1033" t="s">
        <v>2409</v>
      </c>
      <c r="S1033" s="102" t="s">
        <v>29</v>
      </c>
      <c r="T1033" s="102" t="s">
        <v>2282</v>
      </c>
      <c r="U1033" s="102" t="s">
        <v>3334</v>
      </c>
    </row>
    <row r="1034" spans="1:21" x14ac:dyDescent="0.2">
      <c r="A1034" s="102">
        <v>4424</v>
      </c>
      <c r="B1034" t="s">
        <v>298</v>
      </c>
      <c r="C1034" t="s">
        <v>49</v>
      </c>
      <c r="D1034" t="s">
        <v>1191</v>
      </c>
      <c r="E1034" s="102">
        <v>10411</v>
      </c>
      <c r="F1034" s="102"/>
      <c r="G1034" t="s">
        <v>2640</v>
      </c>
      <c r="H1034" s="102" t="s">
        <v>29</v>
      </c>
      <c r="I1034" s="102" t="s">
        <v>2280</v>
      </c>
      <c r="J1034" s="102" t="s">
        <v>2286</v>
      </c>
      <c r="L1034" s="102">
        <v>32323</v>
      </c>
      <c r="M1034" t="s">
        <v>4532</v>
      </c>
      <c r="N1034" t="s">
        <v>4533</v>
      </c>
      <c r="P1034" s="102">
        <v>504</v>
      </c>
      <c r="Q1034" s="102"/>
      <c r="R1034" t="s">
        <v>1472</v>
      </c>
      <c r="S1034" s="102" t="s">
        <v>29</v>
      </c>
      <c r="T1034" s="102" t="s">
        <v>2282</v>
      </c>
      <c r="U1034" s="102" t="s">
        <v>3334</v>
      </c>
    </row>
    <row r="1035" spans="1:21" x14ac:dyDescent="0.2">
      <c r="A1035" s="102">
        <v>1811</v>
      </c>
      <c r="B1035" t="s">
        <v>78</v>
      </c>
      <c r="C1035" t="s">
        <v>138</v>
      </c>
      <c r="D1035" t="s">
        <v>279</v>
      </c>
      <c r="E1035" s="102">
        <v>534</v>
      </c>
      <c r="F1035" s="102"/>
      <c r="G1035" t="s">
        <v>2336</v>
      </c>
      <c r="H1035" s="102" t="s">
        <v>29</v>
      </c>
      <c r="I1035" s="102" t="s">
        <v>2280</v>
      </c>
      <c r="J1035" s="102" t="s">
        <v>2286</v>
      </c>
      <c r="L1035" s="102">
        <v>849</v>
      </c>
      <c r="M1035" t="s">
        <v>405</v>
      </c>
      <c r="N1035" t="s">
        <v>3880</v>
      </c>
      <c r="O1035" t="s">
        <v>4534</v>
      </c>
      <c r="P1035" s="102">
        <v>351</v>
      </c>
      <c r="Q1035" s="102"/>
      <c r="R1035" t="s">
        <v>3733</v>
      </c>
      <c r="S1035" s="102" t="s">
        <v>29</v>
      </c>
      <c r="T1035" s="102" t="s">
        <v>2282</v>
      </c>
      <c r="U1035" s="102" t="s">
        <v>3334</v>
      </c>
    </row>
    <row r="1036" spans="1:21" x14ac:dyDescent="0.2">
      <c r="A1036" s="102">
        <v>26966</v>
      </c>
      <c r="B1036" t="s">
        <v>244</v>
      </c>
      <c r="C1036" t="s">
        <v>565</v>
      </c>
      <c r="D1036" t="s">
        <v>2225</v>
      </c>
      <c r="E1036" s="102">
        <v>233</v>
      </c>
      <c r="F1036" s="102"/>
      <c r="G1036" t="s">
        <v>2446</v>
      </c>
      <c r="H1036" s="102" t="s">
        <v>29</v>
      </c>
      <c r="I1036" s="102" t="s">
        <v>2280</v>
      </c>
      <c r="J1036" s="102" t="s">
        <v>2286</v>
      </c>
      <c r="L1036" s="102">
        <v>11010</v>
      </c>
      <c r="M1036" t="s">
        <v>199</v>
      </c>
      <c r="N1036" t="s">
        <v>909</v>
      </c>
      <c r="O1036" t="s">
        <v>172</v>
      </c>
      <c r="P1036" s="102">
        <v>705</v>
      </c>
      <c r="Q1036" s="102"/>
      <c r="R1036" t="s">
        <v>2409</v>
      </c>
      <c r="S1036" s="102" t="s">
        <v>29</v>
      </c>
      <c r="T1036" s="102" t="s">
        <v>2282</v>
      </c>
      <c r="U1036" s="102" t="s">
        <v>3334</v>
      </c>
    </row>
    <row r="1037" spans="1:21" x14ac:dyDescent="0.2">
      <c r="A1037" s="102">
        <v>19664</v>
      </c>
      <c r="B1037" t="s">
        <v>123</v>
      </c>
      <c r="C1037" t="s">
        <v>400</v>
      </c>
      <c r="D1037" t="s">
        <v>400</v>
      </c>
      <c r="E1037" s="102">
        <v>534</v>
      </c>
      <c r="F1037" s="102"/>
      <c r="G1037" t="s">
        <v>2336</v>
      </c>
      <c r="H1037" s="102" t="s">
        <v>29</v>
      </c>
      <c r="I1037" s="102" t="s">
        <v>2280</v>
      </c>
      <c r="J1037" s="102" t="s">
        <v>2286</v>
      </c>
      <c r="L1037" s="102">
        <v>31416</v>
      </c>
      <c r="M1037" t="s">
        <v>721</v>
      </c>
      <c r="N1037" t="s">
        <v>4535</v>
      </c>
      <c r="O1037" t="s">
        <v>4536</v>
      </c>
      <c r="P1037" s="102">
        <v>10152</v>
      </c>
      <c r="Q1037" s="102"/>
      <c r="R1037" t="s">
        <v>2394</v>
      </c>
      <c r="S1037" s="102" t="s">
        <v>29</v>
      </c>
      <c r="T1037" s="102" t="s">
        <v>2282</v>
      </c>
      <c r="U1037" s="102" t="s">
        <v>3334</v>
      </c>
    </row>
    <row r="1038" spans="1:21" x14ac:dyDescent="0.2">
      <c r="A1038" s="102">
        <v>22794</v>
      </c>
      <c r="B1038" t="s">
        <v>102</v>
      </c>
      <c r="C1038" t="s">
        <v>770</v>
      </c>
      <c r="D1038" t="s">
        <v>36</v>
      </c>
      <c r="E1038" s="102">
        <v>76</v>
      </c>
      <c r="F1038" s="102"/>
      <c r="G1038" t="s">
        <v>2279</v>
      </c>
      <c r="H1038" s="102" t="s">
        <v>29</v>
      </c>
      <c r="I1038" s="102" t="s">
        <v>2280</v>
      </c>
      <c r="J1038" s="102" t="s">
        <v>2286</v>
      </c>
      <c r="L1038" s="102">
        <v>17885</v>
      </c>
      <c r="M1038" t="s">
        <v>4537</v>
      </c>
      <c r="N1038" t="s">
        <v>161</v>
      </c>
      <c r="O1038" t="s">
        <v>35</v>
      </c>
      <c r="P1038" s="102">
        <v>10048</v>
      </c>
      <c r="Q1038" s="102"/>
      <c r="R1038" t="s">
        <v>3316</v>
      </c>
      <c r="S1038" s="102" t="s">
        <v>29</v>
      </c>
      <c r="T1038" s="102" t="s">
        <v>2282</v>
      </c>
      <c r="U1038" s="102" t="s">
        <v>3334</v>
      </c>
    </row>
    <row r="1039" spans="1:21" x14ac:dyDescent="0.2">
      <c r="A1039" s="102">
        <v>16910</v>
      </c>
      <c r="B1039" t="s">
        <v>1685</v>
      </c>
      <c r="C1039" t="s">
        <v>1686</v>
      </c>
      <c r="D1039" t="s">
        <v>1687</v>
      </c>
      <c r="E1039" s="102">
        <v>353</v>
      </c>
      <c r="F1039" s="102"/>
      <c r="G1039" t="s">
        <v>2590</v>
      </c>
      <c r="H1039" s="102" t="s">
        <v>29</v>
      </c>
      <c r="I1039" s="102" t="s">
        <v>2280</v>
      </c>
      <c r="J1039" s="102" t="s">
        <v>2286</v>
      </c>
      <c r="L1039" s="102">
        <v>29535</v>
      </c>
      <c r="M1039" t="s">
        <v>4538</v>
      </c>
      <c r="N1039" t="s">
        <v>4539</v>
      </c>
      <c r="O1039" t="s">
        <v>279</v>
      </c>
      <c r="P1039" s="102">
        <v>634</v>
      </c>
      <c r="Q1039" s="102"/>
      <c r="R1039" t="s">
        <v>2452</v>
      </c>
      <c r="S1039" s="102" t="s">
        <v>29</v>
      </c>
      <c r="T1039" s="102" t="s">
        <v>2282</v>
      </c>
      <c r="U1039" s="102" t="s">
        <v>3334</v>
      </c>
    </row>
    <row r="1040" spans="1:21" x14ac:dyDescent="0.2">
      <c r="A1040" s="102">
        <v>31097</v>
      </c>
      <c r="B1040" t="s">
        <v>198</v>
      </c>
      <c r="C1040" t="s">
        <v>4540</v>
      </c>
      <c r="D1040" t="s">
        <v>35</v>
      </c>
      <c r="E1040" s="102">
        <v>10094</v>
      </c>
      <c r="F1040" s="102"/>
      <c r="G1040" t="s">
        <v>3976</v>
      </c>
      <c r="H1040" s="102" t="s">
        <v>29</v>
      </c>
      <c r="I1040" s="102" t="s">
        <v>2280</v>
      </c>
      <c r="J1040" s="102" t="s">
        <v>2286</v>
      </c>
      <c r="L1040" s="102">
        <v>33324</v>
      </c>
      <c r="M1040" t="s">
        <v>4541</v>
      </c>
      <c r="N1040" t="s">
        <v>35</v>
      </c>
      <c r="O1040" t="s">
        <v>279</v>
      </c>
      <c r="P1040" s="102">
        <v>10048</v>
      </c>
      <c r="Q1040" s="102"/>
      <c r="R1040" t="s">
        <v>3316</v>
      </c>
      <c r="S1040" s="102" t="s">
        <v>29</v>
      </c>
      <c r="T1040" s="102" t="s">
        <v>2282</v>
      </c>
      <c r="U1040" s="102" t="s">
        <v>3334</v>
      </c>
    </row>
    <row r="1041" spans="1:21" x14ac:dyDescent="0.2">
      <c r="A1041" s="102">
        <v>21292</v>
      </c>
      <c r="B1041" t="s">
        <v>1130</v>
      </c>
      <c r="C1041" t="s">
        <v>35</v>
      </c>
      <c r="D1041" t="s">
        <v>399</v>
      </c>
      <c r="E1041" s="102">
        <v>10039</v>
      </c>
      <c r="F1041" s="102"/>
      <c r="G1041" t="s">
        <v>1555</v>
      </c>
      <c r="H1041" s="102" t="s">
        <v>29</v>
      </c>
      <c r="I1041" s="102" t="s">
        <v>2280</v>
      </c>
      <c r="J1041" s="102" t="s">
        <v>2286</v>
      </c>
      <c r="L1041" s="102">
        <v>30346</v>
      </c>
      <c r="M1041" t="s">
        <v>568</v>
      </c>
      <c r="N1041" t="s">
        <v>164</v>
      </c>
      <c r="O1041" t="s">
        <v>151</v>
      </c>
      <c r="P1041" s="102">
        <v>10048</v>
      </c>
      <c r="Q1041" s="102"/>
      <c r="R1041" t="s">
        <v>3316</v>
      </c>
      <c r="S1041" s="102" t="s">
        <v>29</v>
      </c>
      <c r="T1041" s="102" t="s">
        <v>2282</v>
      </c>
      <c r="U1041" s="102" t="s">
        <v>3334</v>
      </c>
    </row>
    <row r="1042" spans="1:21" x14ac:dyDescent="0.2">
      <c r="A1042" s="102">
        <v>30591</v>
      </c>
      <c r="B1042" t="s">
        <v>2291</v>
      </c>
      <c r="C1042" t="s">
        <v>855</v>
      </c>
      <c r="E1042" s="102">
        <v>76</v>
      </c>
      <c r="F1042" s="102"/>
      <c r="G1042" t="s">
        <v>2279</v>
      </c>
      <c r="H1042" s="102" t="s">
        <v>29</v>
      </c>
      <c r="I1042" s="102" t="s">
        <v>2280</v>
      </c>
      <c r="J1042" s="102" t="s">
        <v>2286</v>
      </c>
      <c r="L1042" s="102">
        <v>27226</v>
      </c>
      <c r="M1042" t="s">
        <v>163</v>
      </c>
      <c r="N1042" t="s">
        <v>404</v>
      </c>
      <c r="O1042" t="s">
        <v>4530</v>
      </c>
      <c r="P1042" s="102">
        <v>10006</v>
      </c>
      <c r="Q1042" s="102"/>
      <c r="R1042" t="s">
        <v>2647</v>
      </c>
      <c r="S1042" s="102" t="s">
        <v>29</v>
      </c>
      <c r="T1042" s="102" t="s">
        <v>2282</v>
      </c>
      <c r="U1042" s="102" t="s">
        <v>3334</v>
      </c>
    </row>
    <row r="1043" spans="1:21" x14ac:dyDescent="0.2">
      <c r="A1043" s="102">
        <v>22329</v>
      </c>
      <c r="B1043" t="s">
        <v>256</v>
      </c>
      <c r="C1043" t="s">
        <v>206</v>
      </c>
      <c r="D1043" t="s">
        <v>2531</v>
      </c>
      <c r="E1043" s="102">
        <v>10124</v>
      </c>
      <c r="F1043" s="102"/>
      <c r="G1043" t="s">
        <v>2307</v>
      </c>
      <c r="H1043" s="102" t="s">
        <v>29</v>
      </c>
      <c r="I1043" s="102" t="s">
        <v>2280</v>
      </c>
      <c r="J1043" s="102" t="s">
        <v>2286</v>
      </c>
      <c r="L1043" s="102">
        <v>19518</v>
      </c>
      <c r="M1043" t="s">
        <v>369</v>
      </c>
      <c r="N1043" t="s">
        <v>404</v>
      </c>
      <c r="O1043" t="s">
        <v>35</v>
      </c>
      <c r="P1043" s="102">
        <v>349</v>
      </c>
      <c r="Q1043" s="102"/>
      <c r="R1043" t="s">
        <v>2546</v>
      </c>
      <c r="S1043" s="102" t="s">
        <v>29</v>
      </c>
      <c r="T1043" s="102" t="s">
        <v>2282</v>
      </c>
      <c r="U1043" s="102" t="s">
        <v>3334</v>
      </c>
    </row>
    <row r="1044" spans="1:21" x14ac:dyDescent="0.2">
      <c r="A1044" s="102">
        <v>22283</v>
      </c>
      <c r="B1044" t="s">
        <v>166</v>
      </c>
      <c r="C1044" t="s">
        <v>43</v>
      </c>
      <c r="D1044" t="s">
        <v>43</v>
      </c>
      <c r="E1044" s="102">
        <v>10094</v>
      </c>
      <c r="F1044" s="102"/>
      <c r="G1044" t="s">
        <v>3976</v>
      </c>
      <c r="H1044" s="102" t="s">
        <v>29</v>
      </c>
      <c r="I1044" s="102" t="s">
        <v>2280</v>
      </c>
      <c r="J1044" s="102" t="s">
        <v>2286</v>
      </c>
      <c r="L1044" s="102">
        <v>23856</v>
      </c>
      <c r="M1044" t="s">
        <v>4542</v>
      </c>
      <c r="N1044" t="s">
        <v>404</v>
      </c>
      <c r="O1044" t="s">
        <v>35</v>
      </c>
      <c r="P1044" s="102">
        <v>10152</v>
      </c>
      <c r="Q1044" s="102"/>
      <c r="R1044" t="s">
        <v>2394</v>
      </c>
      <c r="S1044" s="102" t="s">
        <v>29</v>
      </c>
      <c r="T1044" s="102" t="s">
        <v>2282</v>
      </c>
      <c r="U1044" s="102" t="s">
        <v>3334</v>
      </c>
    </row>
    <row r="1045" spans="1:21" x14ac:dyDescent="0.2">
      <c r="A1045" s="102">
        <v>21955</v>
      </c>
      <c r="B1045" t="s">
        <v>417</v>
      </c>
      <c r="C1045" t="s">
        <v>2111</v>
      </c>
      <c r="D1045" t="s">
        <v>475</v>
      </c>
      <c r="E1045" s="102">
        <v>519</v>
      </c>
      <c r="F1045" s="102"/>
      <c r="G1045" t="s">
        <v>2616</v>
      </c>
      <c r="H1045" s="102" t="s">
        <v>29</v>
      </c>
      <c r="I1045" s="102" t="s">
        <v>2280</v>
      </c>
      <c r="J1045" s="102" t="s">
        <v>2286</v>
      </c>
      <c r="L1045" s="102">
        <v>28024</v>
      </c>
      <c r="M1045" t="s">
        <v>769</v>
      </c>
      <c r="N1045" t="s">
        <v>503</v>
      </c>
      <c r="O1045" t="s">
        <v>3735</v>
      </c>
      <c r="P1045" s="102">
        <v>10005</v>
      </c>
      <c r="Q1045" s="102"/>
      <c r="R1045" t="s">
        <v>2420</v>
      </c>
      <c r="S1045" s="102" t="s">
        <v>29</v>
      </c>
      <c r="T1045" s="102" t="s">
        <v>2282</v>
      </c>
      <c r="U1045" s="102" t="s">
        <v>3334</v>
      </c>
    </row>
    <row r="1046" spans="1:21" x14ac:dyDescent="0.2">
      <c r="A1046" s="102">
        <v>32606</v>
      </c>
      <c r="B1046" t="s">
        <v>26</v>
      </c>
      <c r="C1046" t="s">
        <v>1782</v>
      </c>
      <c r="D1046" t="s">
        <v>2752</v>
      </c>
      <c r="E1046" s="102">
        <v>353</v>
      </c>
      <c r="F1046" s="102"/>
      <c r="G1046" t="s">
        <v>2590</v>
      </c>
      <c r="H1046" s="102" t="s">
        <v>29</v>
      </c>
      <c r="I1046" s="102" t="s">
        <v>2280</v>
      </c>
      <c r="J1046" s="102" t="s">
        <v>2286</v>
      </c>
      <c r="L1046" s="102">
        <v>28832</v>
      </c>
      <c r="M1046" t="s">
        <v>4543</v>
      </c>
      <c r="N1046" t="s">
        <v>4100</v>
      </c>
      <c r="O1046" t="s">
        <v>54</v>
      </c>
      <c r="P1046" s="102">
        <v>10357</v>
      </c>
      <c r="Q1046" s="102"/>
      <c r="R1046" t="s">
        <v>3732</v>
      </c>
      <c r="S1046" s="102" t="s">
        <v>29</v>
      </c>
      <c r="T1046" s="102" t="s">
        <v>2282</v>
      </c>
      <c r="U1046" s="102" t="s">
        <v>3334</v>
      </c>
    </row>
    <row r="1047" spans="1:21" x14ac:dyDescent="0.2">
      <c r="A1047" s="102">
        <v>30749</v>
      </c>
      <c r="B1047" t="s">
        <v>2707</v>
      </c>
      <c r="C1047" t="s">
        <v>1988</v>
      </c>
      <c r="E1047" s="102">
        <v>310</v>
      </c>
      <c r="F1047" s="102"/>
      <c r="G1047" t="s">
        <v>2391</v>
      </c>
      <c r="H1047" s="102" t="s">
        <v>29</v>
      </c>
      <c r="I1047" s="102" t="s">
        <v>2280</v>
      </c>
      <c r="J1047" s="102" t="s">
        <v>2286</v>
      </c>
      <c r="L1047" s="102">
        <v>27445</v>
      </c>
      <c r="M1047" t="s">
        <v>517</v>
      </c>
      <c r="N1047" t="s">
        <v>206</v>
      </c>
      <c r="O1047" t="s">
        <v>1195</v>
      </c>
      <c r="P1047" s="102">
        <v>349</v>
      </c>
      <c r="Q1047" s="102"/>
      <c r="R1047" t="s">
        <v>2546</v>
      </c>
      <c r="S1047" s="102" t="s">
        <v>29</v>
      </c>
      <c r="T1047" s="102" t="s">
        <v>2282</v>
      </c>
      <c r="U1047" s="102" t="s">
        <v>3334</v>
      </c>
    </row>
    <row r="1048" spans="1:21" x14ac:dyDescent="0.2">
      <c r="A1048" s="102">
        <v>19054</v>
      </c>
      <c r="B1048" t="s">
        <v>727</v>
      </c>
      <c r="C1048" t="s">
        <v>544</v>
      </c>
      <c r="D1048" t="s">
        <v>699</v>
      </c>
      <c r="E1048" s="102">
        <v>10124</v>
      </c>
      <c r="F1048" s="102"/>
      <c r="G1048" t="s">
        <v>2307</v>
      </c>
      <c r="H1048" s="102" t="s">
        <v>29</v>
      </c>
      <c r="I1048" s="102" t="s">
        <v>2280</v>
      </c>
      <c r="J1048" s="102" t="s">
        <v>2286</v>
      </c>
      <c r="L1048" s="102">
        <v>30345</v>
      </c>
      <c r="M1048" t="s">
        <v>4544</v>
      </c>
      <c r="N1048" t="s">
        <v>387</v>
      </c>
      <c r="O1048" t="s">
        <v>4545</v>
      </c>
      <c r="P1048" s="102">
        <v>10048</v>
      </c>
      <c r="Q1048" s="102"/>
      <c r="R1048" t="s">
        <v>3316</v>
      </c>
      <c r="S1048" s="102" t="s">
        <v>29</v>
      </c>
      <c r="T1048" s="102" t="s">
        <v>2282</v>
      </c>
      <c r="U1048" s="102" t="s">
        <v>3334</v>
      </c>
    </row>
    <row r="1049" spans="1:21" x14ac:dyDescent="0.2">
      <c r="A1049" s="102">
        <v>23227</v>
      </c>
      <c r="B1049" t="s">
        <v>158</v>
      </c>
      <c r="C1049" t="s">
        <v>2019</v>
      </c>
      <c r="D1049" t="s">
        <v>419</v>
      </c>
      <c r="E1049" s="102">
        <v>37</v>
      </c>
      <c r="F1049" s="102"/>
      <c r="G1049" t="s">
        <v>759</v>
      </c>
      <c r="H1049" s="102" t="s">
        <v>29</v>
      </c>
      <c r="I1049" s="102" t="s">
        <v>2280</v>
      </c>
      <c r="J1049" s="102" t="s">
        <v>2286</v>
      </c>
      <c r="L1049" s="102">
        <v>16245</v>
      </c>
      <c r="M1049" t="s">
        <v>142</v>
      </c>
      <c r="N1049" t="s">
        <v>387</v>
      </c>
      <c r="O1049" t="s">
        <v>3389</v>
      </c>
      <c r="P1049" s="102">
        <v>10048</v>
      </c>
      <c r="Q1049" s="102"/>
      <c r="R1049" t="s">
        <v>3316</v>
      </c>
      <c r="S1049" s="102" t="s">
        <v>29</v>
      </c>
      <c r="T1049" s="102" t="s">
        <v>2282</v>
      </c>
      <c r="U1049" s="102" t="s">
        <v>3334</v>
      </c>
    </row>
    <row r="1050" spans="1:21" x14ac:dyDescent="0.2">
      <c r="A1050" s="102">
        <v>31882</v>
      </c>
      <c r="B1050" t="s">
        <v>88</v>
      </c>
      <c r="C1050" t="s">
        <v>675</v>
      </c>
      <c r="D1050" t="s">
        <v>27</v>
      </c>
      <c r="E1050" s="102">
        <v>536</v>
      </c>
      <c r="F1050" s="102"/>
      <c r="G1050" t="s">
        <v>2628</v>
      </c>
      <c r="H1050" s="102" t="s">
        <v>29</v>
      </c>
      <c r="I1050" s="102" t="s">
        <v>2280</v>
      </c>
      <c r="J1050" s="102" t="s">
        <v>2286</v>
      </c>
      <c r="L1050" s="102">
        <v>1140</v>
      </c>
      <c r="M1050" t="s">
        <v>4546</v>
      </c>
      <c r="N1050" t="s">
        <v>1059</v>
      </c>
      <c r="O1050" t="s">
        <v>4547</v>
      </c>
      <c r="P1050" s="102">
        <v>10005</v>
      </c>
      <c r="Q1050" s="102"/>
      <c r="R1050" t="s">
        <v>2420</v>
      </c>
      <c r="S1050" s="102" t="s">
        <v>29</v>
      </c>
      <c r="T1050" s="102" t="s">
        <v>2282</v>
      </c>
      <c r="U1050" s="102" t="s">
        <v>3334</v>
      </c>
    </row>
    <row r="1051" spans="1:21" x14ac:dyDescent="0.2">
      <c r="A1051" s="102">
        <v>5453</v>
      </c>
      <c r="B1051" t="s">
        <v>1218</v>
      </c>
      <c r="C1051" t="s">
        <v>1219</v>
      </c>
      <c r="D1051" t="s">
        <v>1220</v>
      </c>
      <c r="E1051" s="102">
        <v>10014</v>
      </c>
      <c r="F1051" s="102"/>
      <c r="G1051" t="s">
        <v>2447</v>
      </c>
      <c r="H1051" s="102" t="s">
        <v>29</v>
      </c>
      <c r="I1051" s="102" t="s">
        <v>2280</v>
      </c>
      <c r="J1051" s="102" t="s">
        <v>2286</v>
      </c>
      <c r="L1051" s="102">
        <v>23783</v>
      </c>
      <c r="M1051" t="s">
        <v>199</v>
      </c>
      <c r="N1051" t="s">
        <v>880</v>
      </c>
      <c r="O1051" t="s">
        <v>4548</v>
      </c>
      <c r="P1051" s="102">
        <v>705</v>
      </c>
      <c r="Q1051" s="102"/>
      <c r="R1051" t="s">
        <v>2409</v>
      </c>
      <c r="S1051" s="102" t="s">
        <v>29</v>
      </c>
      <c r="T1051" s="102" t="s">
        <v>2282</v>
      </c>
      <c r="U1051" s="102" t="s">
        <v>3334</v>
      </c>
    </row>
    <row r="1052" spans="1:21" x14ac:dyDescent="0.2">
      <c r="A1052" s="102">
        <v>31929</v>
      </c>
      <c r="B1052" t="s">
        <v>40</v>
      </c>
      <c r="C1052" t="s">
        <v>44</v>
      </c>
      <c r="D1052" t="s">
        <v>2119</v>
      </c>
      <c r="E1052" s="102">
        <v>536</v>
      </c>
      <c r="F1052" s="102"/>
      <c r="G1052" t="s">
        <v>2628</v>
      </c>
      <c r="H1052" s="102" t="s">
        <v>29</v>
      </c>
      <c r="I1052" s="102" t="s">
        <v>2280</v>
      </c>
      <c r="J1052" s="102" t="s">
        <v>2286</v>
      </c>
      <c r="L1052" s="102">
        <v>23586</v>
      </c>
      <c r="M1052" t="s">
        <v>245</v>
      </c>
      <c r="N1052" t="s">
        <v>49</v>
      </c>
      <c r="O1052" t="s">
        <v>138</v>
      </c>
      <c r="P1052" s="102">
        <v>349</v>
      </c>
      <c r="Q1052" s="102"/>
      <c r="R1052" t="s">
        <v>2546</v>
      </c>
      <c r="S1052" s="102" t="s">
        <v>29</v>
      </c>
      <c r="T1052" s="102" t="s">
        <v>2282</v>
      </c>
      <c r="U1052" s="102" t="s">
        <v>3334</v>
      </c>
    </row>
    <row r="1053" spans="1:21" x14ac:dyDescent="0.2">
      <c r="A1053" s="102">
        <v>29973</v>
      </c>
      <c r="B1053" t="s">
        <v>198</v>
      </c>
      <c r="C1053" t="s">
        <v>279</v>
      </c>
      <c r="D1053" t="s">
        <v>133</v>
      </c>
      <c r="E1053" s="102">
        <v>37</v>
      </c>
      <c r="F1053" s="102"/>
      <c r="G1053" t="s">
        <v>759</v>
      </c>
      <c r="H1053" s="102" t="s">
        <v>29</v>
      </c>
      <c r="I1053" s="102" t="s">
        <v>2280</v>
      </c>
      <c r="J1053" s="102" t="s">
        <v>2286</v>
      </c>
      <c r="L1053" s="102">
        <v>28015</v>
      </c>
      <c r="M1053" t="s">
        <v>4549</v>
      </c>
      <c r="N1053" t="s">
        <v>138</v>
      </c>
      <c r="O1053" t="s">
        <v>4550</v>
      </c>
      <c r="P1053" s="102">
        <v>10005</v>
      </c>
      <c r="Q1053" s="102"/>
      <c r="R1053" t="s">
        <v>2420</v>
      </c>
      <c r="S1053" s="102" t="s">
        <v>29</v>
      </c>
      <c r="T1053" s="102" t="s">
        <v>2282</v>
      </c>
      <c r="U1053" s="102" t="s">
        <v>3334</v>
      </c>
    </row>
    <row r="1054" spans="1:21" x14ac:dyDescent="0.2">
      <c r="A1054" s="102">
        <v>18623</v>
      </c>
      <c r="B1054" t="s">
        <v>885</v>
      </c>
      <c r="C1054" t="s">
        <v>54</v>
      </c>
      <c r="D1054" t="s">
        <v>147</v>
      </c>
      <c r="E1054" s="102">
        <v>10014</v>
      </c>
      <c r="F1054" s="102"/>
      <c r="G1054" t="s">
        <v>2447</v>
      </c>
      <c r="H1054" s="102" t="s">
        <v>29</v>
      </c>
      <c r="I1054" s="102" t="s">
        <v>2280</v>
      </c>
      <c r="J1054" s="102" t="s">
        <v>2286</v>
      </c>
      <c r="L1054" s="102">
        <v>18063</v>
      </c>
      <c r="M1054" t="s">
        <v>4551</v>
      </c>
      <c r="N1054" t="s">
        <v>138</v>
      </c>
      <c r="O1054" t="s">
        <v>215</v>
      </c>
      <c r="P1054" s="102">
        <v>351</v>
      </c>
      <c r="Q1054" s="102"/>
      <c r="R1054" t="s">
        <v>3733</v>
      </c>
      <c r="S1054" s="102" t="s">
        <v>29</v>
      </c>
      <c r="T1054" s="102" t="s">
        <v>2282</v>
      </c>
      <c r="U1054" s="102" t="s">
        <v>3334</v>
      </c>
    </row>
    <row r="1055" spans="1:21" x14ac:dyDescent="0.2">
      <c r="A1055" s="102">
        <v>10994</v>
      </c>
      <c r="B1055" t="s">
        <v>199</v>
      </c>
      <c r="C1055" t="s">
        <v>71</v>
      </c>
      <c r="D1055" t="s">
        <v>27</v>
      </c>
      <c r="E1055" s="102">
        <v>536</v>
      </c>
      <c r="F1055" s="102"/>
      <c r="G1055" t="s">
        <v>2628</v>
      </c>
      <c r="H1055" s="102" t="s">
        <v>29</v>
      </c>
      <c r="I1055" s="102" t="s">
        <v>2280</v>
      </c>
      <c r="J1055" s="102" t="s">
        <v>2286</v>
      </c>
      <c r="L1055" s="102">
        <v>17937</v>
      </c>
      <c r="M1055" t="s">
        <v>405</v>
      </c>
      <c r="N1055" t="s">
        <v>484</v>
      </c>
      <c r="O1055" t="s">
        <v>888</v>
      </c>
      <c r="P1055" s="102">
        <v>735</v>
      </c>
      <c r="Q1055" s="102"/>
      <c r="R1055" t="s">
        <v>1540</v>
      </c>
      <c r="S1055" s="102" t="s">
        <v>29</v>
      </c>
      <c r="T1055" s="102" t="s">
        <v>2282</v>
      </c>
      <c r="U1055" s="102" t="s">
        <v>3334</v>
      </c>
    </row>
    <row r="1056" spans="1:21" x14ac:dyDescent="0.2">
      <c r="A1056" s="102">
        <v>30252</v>
      </c>
      <c r="B1056" t="s">
        <v>411</v>
      </c>
      <c r="C1056" t="s">
        <v>112</v>
      </c>
      <c r="D1056" t="s">
        <v>65</v>
      </c>
      <c r="E1056" s="102">
        <v>10014</v>
      </c>
      <c r="F1056" s="102"/>
      <c r="G1056" t="s">
        <v>2447</v>
      </c>
      <c r="H1056" s="102" t="s">
        <v>29</v>
      </c>
      <c r="I1056" s="102" t="s">
        <v>2280</v>
      </c>
      <c r="J1056" s="102" t="s">
        <v>2286</v>
      </c>
      <c r="L1056" s="102">
        <v>27890</v>
      </c>
      <c r="M1056" t="s">
        <v>4552</v>
      </c>
      <c r="N1056" t="s">
        <v>755</v>
      </c>
      <c r="O1056" t="s">
        <v>53</v>
      </c>
      <c r="P1056" s="102">
        <v>10357</v>
      </c>
      <c r="Q1056" s="102"/>
      <c r="R1056" t="s">
        <v>3732</v>
      </c>
      <c r="S1056" s="102" t="s">
        <v>29</v>
      </c>
      <c r="T1056" s="102" t="s">
        <v>2282</v>
      </c>
      <c r="U1056" s="102" t="s">
        <v>3334</v>
      </c>
    </row>
    <row r="1057" spans="1:21" x14ac:dyDescent="0.2">
      <c r="A1057" s="102">
        <v>1277</v>
      </c>
      <c r="B1057" t="s">
        <v>4159</v>
      </c>
      <c r="C1057" t="s">
        <v>1080</v>
      </c>
      <c r="D1057" t="s">
        <v>1081</v>
      </c>
      <c r="E1057" s="102">
        <v>288</v>
      </c>
      <c r="F1057" s="102"/>
      <c r="G1057" t="s">
        <v>2402</v>
      </c>
      <c r="H1057" s="102" t="s">
        <v>29</v>
      </c>
      <c r="I1057" s="102" t="s">
        <v>2280</v>
      </c>
      <c r="J1057" s="102" t="s">
        <v>2286</v>
      </c>
      <c r="L1057" s="102">
        <v>906</v>
      </c>
      <c r="M1057" t="s">
        <v>1033</v>
      </c>
      <c r="N1057" t="s">
        <v>4553</v>
      </c>
      <c r="O1057" t="s">
        <v>4554</v>
      </c>
      <c r="P1057" s="102">
        <v>351</v>
      </c>
      <c r="Q1057" s="102"/>
      <c r="R1057" t="s">
        <v>3733</v>
      </c>
      <c r="S1057" s="102" t="s">
        <v>29</v>
      </c>
      <c r="T1057" s="102" t="s">
        <v>2282</v>
      </c>
      <c r="U1057" s="102" t="s">
        <v>3334</v>
      </c>
    </row>
    <row r="1058" spans="1:21" x14ac:dyDescent="0.2">
      <c r="A1058" s="102">
        <v>18829</v>
      </c>
      <c r="B1058" t="s">
        <v>80</v>
      </c>
      <c r="C1058" t="s">
        <v>306</v>
      </c>
      <c r="D1058" t="s">
        <v>830</v>
      </c>
      <c r="E1058" s="102">
        <v>10085</v>
      </c>
      <c r="F1058" s="102"/>
      <c r="G1058" t="s">
        <v>2629</v>
      </c>
      <c r="H1058" s="102" t="s">
        <v>29</v>
      </c>
      <c r="I1058" s="102" t="s">
        <v>2280</v>
      </c>
      <c r="J1058" s="102" t="s">
        <v>2286</v>
      </c>
      <c r="L1058" s="102">
        <v>22754</v>
      </c>
      <c r="M1058" t="s">
        <v>869</v>
      </c>
      <c r="N1058" t="s">
        <v>3389</v>
      </c>
      <c r="O1058" t="s">
        <v>1231</v>
      </c>
      <c r="P1058" s="102">
        <v>10048</v>
      </c>
      <c r="Q1058" s="102"/>
      <c r="R1058" t="s">
        <v>3316</v>
      </c>
      <c r="S1058" s="102" t="s">
        <v>29</v>
      </c>
      <c r="T1058" s="102" t="s">
        <v>2282</v>
      </c>
      <c r="U1058" s="102" t="s">
        <v>3334</v>
      </c>
    </row>
    <row r="1059" spans="1:21" x14ac:dyDescent="0.2">
      <c r="A1059" s="102">
        <v>31219</v>
      </c>
      <c r="B1059" t="s">
        <v>1165</v>
      </c>
      <c r="C1059" t="s">
        <v>1776</v>
      </c>
      <c r="D1059" t="s">
        <v>2630</v>
      </c>
      <c r="E1059" s="102">
        <v>10085</v>
      </c>
      <c r="F1059" s="102"/>
      <c r="G1059" t="s">
        <v>2629</v>
      </c>
      <c r="H1059" s="102" t="s">
        <v>29</v>
      </c>
      <c r="I1059" s="102" t="s">
        <v>2280</v>
      </c>
      <c r="J1059" s="102" t="s">
        <v>2286</v>
      </c>
      <c r="L1059" s="102">
        <v>26248</v>
      </c>
      <c r="M1059" t="s">
        <v>598</v>
      </c>
      <c r="N1059" t="s">
        <v>306</v>
      </c>
      <c r="O1059" t="s">
        <v>4555</v>
      </c>
      <c r="P1059" s="102">
        <v>343</v>
      </c>
      <c r="Q1059" s="102"/>
      <c r="R1059" t="s">
        <v>2347</v>
      </c>
      <c r="S1059" s="102" t="s">
        <v>29</v>
      </c>
      <c r="T1059" s="102" t="s">
        <v>2282</v>
      </c>
      <c r="U1059" s="102" t="s">
        <v>3334</v>
      </c>
    </row>
    <row r="1060" spans="1:21" x14ac:dyDescent="0.2">
      <c r="A1060" s="102">
        <v>16508</v>
      </c>
      <c r="B1060" t="s">
        <v>787</v>
      </c>
      <c r="C1060" t="s">
        <v>1329</v>
      </c>
      <c r="D1060" t="s">
        <v>1330</v>
      </c>
      <c r="E1060" s="102">
        <v>10015</v>
      </c>
      <c r="F1060" s="102"/>
      <c r="G1060" t="s">
        <v>2514</v>
      </c>
      <c r="H1060" s="102" t="s">
        <v>29</v>
      </c>
      <c r="I1060" s="102" t="s">
        <v>2280</v>
      </c>
      <c r="J1060" s="102" t="s">
        <v>2286</v>
      </c>
      <c r="L1060" s="102">
        <v>33327</v>
      </c>
      <c r="M1060" t="s">
        <v>230</v>
      </c>
      <c r="N1060" t="s">
        <v>4556</v>
      </c>
      <c r="O1060" t="s">
        <v>756</v>
      </c>
      <c r="P1060" s="102">
        <v>10095</v>
      </c>
      <c r="Q1060" s="102"/>
      <c r="R1060" t="s">
        <v>2298</v>
      </c>
      <c r="S1060" s="102" t="s">
        <v>29</v>
      </c>
      <c r="T1060" s="102" t="s">
        <v>2282</v>
      </c>
      <c r="U1060" s="102" t="s">
        <v>3334</v>
      </c>
    </row>
    <row r="1061" spans="1:21" x14ac:dyDescent="0.2">
      <c r="A1061" s="102">
        <v>7966</v>
      </c>
      <c r="B1061" t="s">
        <v>1273</v>
      </c>
      <c r="C1061" t="s">
        <v>35</v>
      </c>
      <c r="D1061" t="s">
        <v>1274</v>
      </c>
      <c r="E1061" s="102">
        <v>10015</v>
      </c>
      <c r="F1061" s="102"/>
      <c r="G1061" t="s">
        <v>2514</v>
      </c>
      <c r="H1061" s="102" t="s">
        <v>29</v>
      </c>
      <c r="I1061" s="102" t="s">
        <v>2280</v>
      </c>
      <c r="J1061" s="102" t="s">
        <v>2286</v>
      </c>
      <c r="L1061" s="102">
        <v>26247</v>
      </c>
      <c r="M1061" t="s">
        <v>4557</v>
      </c>
      <c r="N1061" t="s">
        <v>979</v>
      </c>
      <c r="O1061" t="s">
        <v>4558</v>
      </c>
      <c r="P1061" s="102">
        <v>343</v>
      </c>
      <c r="Q1061" s="102"/>
      <c r="R1061" t="s">
        <v>2347</v>
      </c>
      <c r="S1061" s="102" t="s">
        <v>29</v>
      </c>
      <c r="T1061" s="102" t="s">
        <v>2282</v>
      </c>
      <c r="U1061" s="102" t="s">
        <v>3334</v>
      </c>
    </row>
    <row r="1062" spans="1:21" x14ac:dyDescent="0.2">
      <c r="A1062" s="102">
        <v>31752</v>
      </c>
      <c r="B1062" t="s">
        <v>471</v>
      </c>
      <c r="C1062" t="s">
        <v>35</v>
      </c>
      <c r="D1062" t="s">
        <v>221</v>
      </c>
      <c r="E1062" s="102">
        <v>10015</v>
      </c>
      <c r="F1062" s="102"/>
      <c r="G1062" t="s">
        <v>2514</v>
      </c>
      <c r="H1062" s="102" t="s">
        <v>29</v>
      </c>
      <c r="I1062" s="102" t="s">
        <v>2280</v>
      </c>
      <c r="J1062" s="102" t="s">
        <v>2286</v>
      </c>
      <c r="L1062" s="102">
        <v>31839</v>
      </c>
      <c r="M1062" t="s">
        <v>136</v>
      </c>
      <c r="N1062" t="s">
        <v>279</v>
      </c>
      <c r="O1062" t="s">
        <v>4559</v>
      </c>
      <c r="P1062" s="102">
        <v>10407</v>
      </c>
      <c r="Q1062" s="102"/>
      <c r="R1062" t="s">
        <v>2951</v>
      </c>
      <c r="S1062" s="102" t="s">
        <v>29</v>
      </c>
      <c r="T1062" s="102" t="s">
        <v>2282</v>
      </c>
      <c r="U1062" s="102" t="s">
        <v>3334</v>
      </c>
    </row>
    <row r="1063" spans="1:21" x14ac:dyDescent="0.2">
      <c r="A1063" s="102">
        <v>29664</v>
      </c>
      <c r="B1063" t="s">
        <v>2205</v>
      </c>
      <c r="C1063" t="s">
        <v>44</v>
      </c>
      <c r="D1063" t="s">
        <v>2204</v>
      </c>
      <c r="E1063" s="102">
        <v>10015</v>
      </c>
      <c r="F1063" s="102"/>
      <c r="G1063" t="s">
        <v>2514</v>
      </c>
      <c r="H1063" s="102" t="s">
        <v>29</v>
      </c>
      <c r="I1063" s="102" t="s">
        <v>2280</v>
      </c>
      <c r="J1063" s="102" t="s">
        <v>2286</v>
      </c>
      <c r="L1063" s="102">
        <v>18223</v>
      </c>
      <c r="M1063" t="s">
        <v>4560</v>
      </c>
      <c r="N1063" t="s">
        <v>503</v>
      </c>
      <c r="O1063" t="s">
        <v>3389</v>
      </c>
      <c r="P1063" s="102">
        <v>10038</v>
      </c>
      <c r="Q1063" s="102"/>
      <c r="R1063" t="s">
        <v>3749</v>
      </c>
      <c r="S1063" s="102" t="s">
        <v>29</v>
      </c>
      <c r="T1063" s="102" t="s">
        <v>2282</v>
      </c>
      <c r="U1063" s="102" t="s">
        <v>3334</v>
      </c>
    </row>
    <row r="1064" spans="1:21" x14ac:dyDescent="0.2">
      <c r="A1064" s="102">
        <v>1661</v>
      </c>
      <c r="B1064" t="s">
        <v>107</v>
      </c>
      <c r="C1064" t="s">
        <v>1125</v>
      </c>
      <c r="D1064" t="s">
        <v>843</v>
      </c>
      <c r="E1064" s="102">
        <v>274</v>
      </c>
      <c r="F1064" s="102"/>
      <c r="G1064" t="s">
        <v>2430</v>
      </c>
      <c r="H1064" s="102" t="s">
        <v>29</v>
      </c>
      <c r="I1064" s="102" t="s">
        <v>2280</v>
      </c>
      <c r="J1064" s="102" t="s">
        <v>2286</v>
      </c>
      <c r="L1064" s="102">
        <v>29039</v>
      </c>
      <c r="M1064" t="s">
        <v>409</v>
      </c>
      <c r="N1064" t="s">
        <v>43</v>
      </c>
      <c r="O1064" t="s">
        <v>43</v>
      </c>
      <c r="P1064" s="102">
        <v>10095</v>
      </c>
      <c r="Q1064" s="102"/>
      <c r="R1064" t="s">
        <v>2298</v>
      </c>
      <c r="S1064" s="102" t="s">
        <v>29</v>
      </c>
      <c r="T1064" s="102" t="s">
        <v>2282</v>
      </c>
      <c r="U1064" s="102" t="s">
        <v>3334</v>
      </c>
    </row>
    <row r="1065" spans="1:21" x14ac:dyDescent="0.2">
      <c r="A1065" s="102">
        <v>27218</v>
      </c>
      <c r="B1065" t="s">
        <v>102</v>
      </c>
      <c r="C1065" t="s">
        <v>973</v>
      </c>
      <c r="D1065" t="s">
        <v>2020</v>
      </c>
      <c r="E1065" s="102">
        <v>10015</v>
      </c>
      <c r="F1065" s="102"/>
      <c r="G1065" t="s">
        <v>2514</v>
      </c>
      <c r="H1065" s="102" t="s">
        <v>29</v>
      </c>
      <c r="I1065" s="102" t="s">
        <v>2280</v>
      </c>
      <c r="J1065" s="102" t="s">
        <v>2286</v>
      </c>
      <c r="L1065" s="102">
        <v>26255</v>
      </c>
      <c r="M1065" t="s">
        <v>153</v>
      </c>
      <c r="N1065" t="s">
        <v>3752</v>
      </c>
      <c r="O1065" t="s">
        <v>3752</v>
      </c>
      <c r="P1065" s="102">
        <v>343</v>
      </c>
      <c r="Q1065" s="102"/>
      <c r="R1065" t="s">
        <v>2347</v>
      </c>
      <c r="S1065" s="102" t="s">
        <v>29</v>
      </c>
      <c r="T1065" s="102" t="s">
        <v>2282</v>
      </c>
      <c r="U1065" s="102" t="s">
        <v>3334</v>
      </c>
    </row>
    <row r="1066" spans="1:21" x14ac:dyDescent="0.2">
      <c r="A1066" s="102">
        <v>18337</v>
      </c>
      <c r="B1066" t="s">
        <v>1214</v>
      </c>
      <c r="C1066" t="s">
        <v>2046</v>
      </c>
      <c r="D1066" t="s">
        <v>2047</v>
      </c>
      <c r="E1066" s="102">
        <v>10085</v>
      </c>
      <c r="F1066" s="102"/>
      <c r="G1066" t="s">
        <v>2629</v>
      </c>
      <c r="H1066" s="102" t="s">
        <v>29</v>
      </c>
      <c r="I1066" s="102" t="s">
        <v>2280</v>
      </c>
      <c r="J1066" s="102" t="s">
        <v>2286</v>
      </c>
      <c r="L1066" s="102">
        <v>31865</v>
      </c>
      <c r="M1066" t="s">
        <v>130</v>
      </c>
      <c r="N1066" t="s">
        <v>215</v>
      </c>
      <c r="O1066" t="s">
        <v>3756</v>
      </c>
      <c r="P1066" s="102">
        <v>10407</v>
      </c>
      <c r="Q1066" s="102"/>
      <c r="R1066" t="s">
        <v>2951</v>
      </c>
      <c r="S1066" s="102" t="s">
        <v>29</v>
      </c>
      <c r="T1066" s="102" t="s">
        <v>2282</v>
      </c>
      <c r="U1066" s="102" t="s">
        <v>3334</v>
      </c>
    </row>
    <row r="1067" spans="1:21" x14ac:dyDescent="0.2">
      <c r="A1067" s="102">
        <v>31744</v>
      </c>
      <c r="B1067" t="s">
        <v>787</v>
      </c>
      <c r="C1067" t="s">
        <v>285</v>
      </c>
      <c r="D1067" t="s">
        <v>2553</v>
      </c>
      <c r="E1067" s="102">
        <v>10015</v>
      </c>
      <c r="F1067" s="102"/>
      <c r="G1067" t="s">
        <v>2514</v>
      </c>
      <c r="H1067" s="102" t="s">
        <v>29</v>
      </c>
      <c r="I1067" s="102" t="s">
        <v>2280</v>
      </c>
      <c r="J1067" s="102" t="s">
        <v>2286</v>
      </c>
      <c r="L1067" s="102">
        <v>1144</v>
      </c>
      <c r="M1067" t="s">
        <v>664</v>
      </c>
      <c r="N1067" t="s">
        <v>4561</v>
      </c>
      <c r="O1067" t="s">
        <v>4562</v>
      </c>
      <c r="P1067" s="102">
        <v>490</v>
      </c>
      <c r="Q1067" s="102"/>
      <c r="R1067" t="s">
        <v>2349</v>
      </c>
      <c r="S1067" s="102" t="s">
        <v>29</v>
      </c>
      <c r="T1067" s="102" t="s">
        <v>2282</v>
      </c>
      <c r="U1067" s="102" t="s">
        <v>3334</v>
      </c>
    </row>
    <row r="1068" spans="1:21" x14ac:dyDescent="0.2">
      <c r="A1068" s="102">
        <v>31359</v>
      </c>
      <c r="B1068" t="s">
        <v>477</v>
      </c>
      <c r="C1068" t="s">
        <v>215</v>
      </c>
      <c r="D1068" t="s">
        <v>49</v>
      </c>
      <c r="E1068" s="102">
        <v>10004</v>
      </c>
      <c r="F1068" s="102"/>
      <c r="G1068" t="s">
        <v>4164</v>
      </c>
      <c r="H1068" s="102" t="s">
        <v>29</v>
      </c>
      <c r="I1068" s="102" t="s">
        <v>2280</v>
      </c>
      <c r="J1068" s="102" t="s">
        <v>2286</v>
      </c>
      <c r="L1068" s="102">
        <v>24120</v>
      </c>
      <c r="M1068" t="s">
        <v>4563</v>
      </c>
      <c r="N1068" t="s">
        <v>4564</v>
      </c>
      <c r="O1068" t="s">
        <v>138</v>
      </c>
      <c r="P1068" s="102">
        <v>10038</v>
      </c>
      <c r="Q1068" s="102"/>
      <c r="R1068" t="s">
        <v>3749</v>
      </c>
      <c r="S1068" s="102" t="s">
        <v>29</v>
      </c>
      <c r="T1068" s="102" t="s">
        <v>2282</v>
      </c>
      <c r="U1068" s="102" t="s">
        <v>3334</v>
      </c>
    </row>
    <row r="1069" spans="1:21" x14ac:dyDescent="0.2">
      <c r="A1069" s="102">
        <v>30986</v>
      </c>
      <c r="B1069" t="s">
        <v>225</v>
      </c>
      <c r="C1069" t="s">
        <v>48</v>
      </c>
      <c r="D1069" t="s">
        <v>2737</v>
      </c>
      <c r="E1069" s="102">
        <v>10004</v>
      </c>
      <c r="F1069" s="102"/>
      <c r="G1069" t="s">
        <v>4164</v>
      </c>
      <c r="H1069" s="102" t="s">
        <v>29</v>
      </c>
      <c r="I1069" s="102" t="s">
        <v>2280</v>
      </c>
      <c r="J1069" s="102" t="s">
        <v>2286</v>
      </c>
      <c r="L1069" s="102">
        <v>33394</v>
      </c>
      <c r="M1069" t="s">
        <v>4565</v>
      </c>
      <c r="N1069" t="s">
        <v>378</v>
      </c>
      <c r="O1069" t="s">
        <v>4566</v>
      </c>
      <c r="P1069" s="102">
        <v>173</v>
      </c>
      <c r="Q1069" s="102"/>
      <c r="R1069" t="s">
        <v>1150</v>
      </c>
      <c r="S1069" s="102" t="s">
        <v>29</v>
      </c>
      <c r="T1069" s="102" t="s">
        <v>2282</v>
      </c>
      <c r="U1069" s="102" t="s">
        <v>3334</v>
      </c>
    </row>
    <row r="1070" spans="1:21" x14ac:dyDescent="0.2">
      <c r="A1070" s="102">
        <v>1786</v>
      </c>
      <c r="B1070" t="s">
        <v>477</v>
      </c>
      <c r="C1070" t="s">
        <v>138</v>
      </c>
      <c r="D1070" t="s">
        <v>54</v>
      </c>
      <c r="E1070" s="102">
        <v>62</v>
      </c>
      <c r="F1070" s="102"/>
      <c r="G1070" t="s">
        <v>2344</v>
      </c>
      <c r="H1070" s="102" t="s">
        <v>29</v>
      </c>
      <c r="I1070" s="102" t="s">
        <v>2280</v>
      </c>
      <c r="J1070" s="102" t="s">
        <v>2286</v>
      </c>
      <c r="L1070" s="102">
        <v>21976</v>
      </c>
      <c r="M1070" t="s">
        <v>486</v>
      </c>
      <c r="N1070" t="s">
        <v>303</v>
      </c>
      <c r="O1070" t="s">
        <v>660</v>
      </c>
      <c r="P1070" s="102">
        <v>337</v>
      </c>
      <c r="Q1070" s="102"/>
      <c r="R1070" t="s">
        <v>2663</v>
      </c>
      <c r="S1070" s="102" t="s">
        <v>29</v>
      </c>
      <c r="T1070" s="102" t="s">
        <v>2282</v>
      </c>
      <c r="U1070" s="102" t="s">
        <v>3334</v>
      </c>
    </row>
    <row r="1071" spans="1:21" x14ac:dyDescent="0.2">
      <c r="A1071" s="102">
        <v>10222</v>
      </c>
      <c r="B1071" t="s">
        <v>582</v>
      </c>
      <c r="C1071" t="s">
        <v>269</v>
      </c>
      <c r="D1071" t="s">
        <v>1303</v>
      </c>
      <c r="E1071" s="102">
        <v>10085</v>
      </c>
      <c r="F1071" s="102"/>
      <c r="G1071" t="s">
        <v>2629</v>
      </c>
      <c r="H1071" s="102" t="s">
        <v>29</v>
      </c>
      <c r="I1071" s="102" t="s">
        <v>2280</v>
      </c>
      <c r="J1071" s="102" t="s">
        <v>2286</v>
      </c>
      <c r="L1071" s="102">
        <v>20887</v>
      </c>
      <c r="M1071" t="s">
        <v>163</v>
      </c>
      <c r="N1071" t="s">
        <v>4567</v>
      </c>
      <c r="O1071" t="s">
        <v>4568</v>
      </c>
      <c r="P1071" s="102">
        <v>10137</v>
      </c>
      <c r="Q1071" s="102"/>
      <c r="R1071" t="s">
        <v>2622</v>
      </c>
      <c r="S1071" s="102" t="s">
        <v>29</v>
      </c>
      <c r="T1071" s="102" t="s">
        <v>2282</v>
      </c>
      <c r="U1071" s="102" t="s">
        <v>3334</v>
      </c>
    </row>
    <row r="1072" spans="1:21" x14ac:dyDescent="0.2">
      <c r="A1072" s="102">
        <v>31707</v>
      </c>
      <c r="B1072" t="s">
        <v>680</v>
      </c>
      <c r="C1072" t="s">
        <v>2544</v>
      </c>
      <c r="D1072" t="s">
        <v>2545</v>
      </c>
      <c r="E1072" s="102">
        <v>10015</v>
      </c>
      <c r="F1072" s="102"/>
      <c r="G1072" t="s">
        <v>2514</v>
      </c>
      <c r="H1072" s="102" t="s">
        <v>29</v>
      </c>
      <c r="I1072" s="102" t="s">
        <v>2280</v>
      </c>
      <c r="J1072" s="102" t="s">
        <v>2286</v>
      </c>
      <c r="L1072" s="102">
        <v>32684</v>
      </c>
      <c r="M1072" t="s">
        <v>123</v>
      </c>
      <c r="N1072" t="s">
        <v>4569</v>
      </c>
      <c r="O1072" t="s">
        <v>4570</v>
      </c>
      <c r="P1072" s="102">
        <v>557</v>
      </c>
      <c r="Q1072" s="102"/>
      <c r="R1072" t="s">
        <v>3770</v>
      </c>
      <c r="S1072" s="102" t="s">
        <v>29</v>
      </c>
      <c r="T1072" s="102" t="s">
        <v>2282</v>
      </c>
      <c r="U1072" s="102" t="s">
        <v>3334</v>
      </c>
    </row>
    <row r="1073" spans="1:21" x14ac:dyDescent="0.2">
      <c r="A1073" s="102">
        <v>29620</v>
      </c>
      <c r="B1073" t="s">
        <v>130</v>
      </c>
      <c r="C1073" t="s">
        <v>2214</v>
      </c>
      <c r="D1073" t="s">
        <v>1796</v>
      </c>
      <c r="E1073" s="102">
        <v>10086</v>
      </c>
      <c r="F1073" s="102"/>
      <c r="G1073" t="s">
        <v>2333</v>
      </c>
      <c r="H1073" s="102" t="s">
        <v>29</v>
      </c>
      <c r="I1073" s="102" t="s">
        <v>2280</v>
      </c>
      <c r="J1073" s="102" t="s">
        <v>2286</v>
      </c>
      <c r="L1073" s="102">
        <v>27351</v>
      </c>
      <c r="M1073" t="s">
        <v>4571</v>
      </c>
      <c r="N1073" t="s">
        <v>4572</v>
      </c>
      <c r="P1073" s="102">
        <v>109</v>
      </c>
      <c r="Q1073" s="102"/>
      <c r="R1073" t="s">
        <v>2620</v>
      </c>
      <c r="S1073" s="102" t="s">
        <v>29</v>
      </c>
      <c r="T1073" s="102" t="s">
        <v>2282</v>
      </c>
      <c r="U1073" s="102" t="s">
        <v>3334</v>
      </c>
    </row>
    <row r="1074" spans="1:21" x14ac:dyDescent="0.2">
      <c r="A1074" s="102">
        <v>31554</v>
      </c>
      <c r="B1074" t="s">
        <v>690</v>
      </c>
      <c r="C1074" t="s">
        <v>579</v>
      </c>
      <c r="D1074" t="s">
        <v>213</v>
      </c>
      <c r="E1074" s="102">
        <v>10101</v>
      </c>
      <c r="F1074" s="102"/>
      <c r="G1074" t="s">
        <v>2345</v>
      </c>
      <c r="H1074" s="102" t="s">
        <v>39</v>
      </c>
      <c r="I1074" s="102" t="s">
        <v>2280</v>
      </c>
      <c r="J1074" s="102" t="s">
        <v>2286</v>
      </c>
      <c r="L1074" s="102">
        <v>32497</v>
      </c>
      <c r="M1074" t="s">
        <v>4573</v>
      </c>
      <c r="N1074" t="s">
        <v>4574</v>
      </c>
      <c r="O1074" t="s">
        <v>4575</v>
      </c>
      <c r="P1074" s="102">
        <v>10224</v>
      </c>
      <c r="Q1074" s="102"/>
      <c r="R1074" t="s">
        <v>2641</v>
      </c>
      <c r="S1074" s="102" t="s">
        <v>29</v>
      </c>
      <c r="T1074" s="102" t="s">
        <v>2282</v>
      </c>
      <c r="U1074" s="102" t="s">
        <v>3334</v>
      </c>
    </row>
    <row r="1075" spans="1:21" x14ac:dyDescent="0.2">
      <c r="A1075" s="102">
        <v>1422</v>
      </c>
      <c r="B1075" t="s">
        <v>600</v>
      </c>
      <c r="C1075" t="s">
        <v>1093</v>
      </c>
      <c r="D1075" t="s">
        <v>636</v>
      </c>
      <c r="E1075" s="102">
        <v>308</v>
      </c>
      <c r="F1075" s="102"/>
      <c r="G1075" t="s">
        <v>614</v>
      </c>
      <c r="H1075" s="102" t="s">
        <v>39</v>
      </c>
      <c r="I1075" s="102" t="s">
        <v>2280</v>
      </c>
      <c r="J1075" s="102" t="s">
        <v>2286</v>
      </c>
      <c r="L1075" s="102">
        <v>30126</v>
      </c>
      <c r="M1075" t="s">
        <v>26</v>
      </c>
      <c r="N1075" t="s">
        <v>4576</v>
      </c>
      <c r="O1075" t="s">
        <v>146</v>
      </c>
      <c r="P1075" s="102">
        <v>10224</v>
      </c>
      <c r="Q1075" s="102"/>
      <c r="R1075" t="s">
        <v>2641</v>
      </c>
      <c r="S1075" s="102" t="s">
        <v>29</v>
      </c>
      <c r="T1075" s="102" t="s">
        <v>2282</v>
      </c>
      <c r="U1075" s="102" t="s">
        <v>3334</v>
      </c>
    </row>
    <row r="1076" spans="1:21" x14ac:dyDescent="0.2">
      <c r="A1076" s="102">
        <v>1618</v>
      </c>
      <c r="B1076" t="s">
        <v>1034</v>
      </c>
      <c r="C1076" t="s">
        <v>1120</v>
      </c>
      <c r="D1076" t="s">
        <v>2091</v>
      </c>
      <c r="E1076" s="102">
        <v>52</v>
      </c>
      <c r="F1076" s="102"/>
      <c r="G1076" t="s">
        <v>685</v>
      </c>
      <c r="H1076" s="102" t="s">
        <v>39</v>
      </c>
      <c r="I1076" s="102" t="s">
        <v>2280</v>
      </c>
      <c r="J1076" s="102" t="s">
        <v>2286</v>
      </c>
      <c r="L1076" s="102">
        <v>9569</v>
      </c>
      <c r="M1076" t="s">
        <v>136</v>
      </c>
      <c r="N1076" t="s">
        <v>4577</v>
      </c>
      <c r="O1076" t="s">
        <v>4578</v>
      </c>
      <c r="P1076" s="102">
        <v>712</v>
      </c>
      <c r="Q1076" s="102"/>
      <c r="R1076" t="s">
        <v>2642</v>
      </c>
      <c r="S1076" s="102" t="s">
        <v>29</v>
      </c>
      <c r="T1076" s="102" t="s">
        <v>2282</v>
      </c>
      <c r="U1076" s="102" t="s">
        <v>3334</v>
      </c>
    </row>
    <row r="1077" spans="1:21" x14ac:dyDescent="0.2">
      <c r="A1077" s="102">
        <v>7413</v>
      </c>
      <c r="B1077" t="s">
        <v>67</v>
      </c>
      <c r="C1077" t="s">
        <v>719</v>
      </c>
      <c r="D1077" t="s">
        <v>686</v>
      </c>
      <c r="E1077" s="102">
        <v>10413</v>
      </c>
      <c r="F1077" s="102"/>
      <c r="G1077" t="s">
        <v>2694</v>
      </c>
      <c r="H1077" s="102" t="s">
        <v>39</v>
      </c>
      <c r="I1077" s="102" t="s">
        <v>2280</v>
      </c>
      <c r="J1077" s="102" t="s">
        <v>2286</v>
      </c>
      <c r="L1077" s="102">
        <v>31959</v>
      </c>
      <c r="M1077" t="s">
        <v>4579</v>
      </c>
      <c r="N1077" t="s">
        <v>4580</v>
      </c>
      <c r="O1077" t="s">
        <v>4581</v>
      </c>
      <c r="P1077" s="102">
        <v>10224</v>
      </c>
      <c r="Q1077" s="102"/>
      <c r="R1077" t="s">
        <v>2641</v>
      </c>
      <c r="S1077" s="102" t="s">
        <v>29</v>
      </c>
      <c r="T1077" s="102" t="s">
        <v>2282</v>
      </c>
      <c r="U1077" s="102" t="s">
        <v>3334</v>
      </c>
    </row>
    <row r="1078" spans="1:21" x14ac:dyDescent="0.2">
      <c r="A1078" s="102">
        <v>32249</v>
      </c>
      <c r="B1078" t="s">
        <v>2731</v>
      </c>
      <c r="C1078" t="s">
        <v>2732</v>
      </c>
      <c r="D1078" t="s">
        <v>318</v>
      </c>
      <c r="E1078" s="102">
        <v>268</v>
      </c>
      <c r="F1078" s="102"/>
      <c r="G1078" t="s">
        <v>2721</v>
      </c>
      <c r="H1078" s="102" t="s">
        <v>39</v>
      </c>
      <c r="I1078" s="102" t="s">
        <v>2280</v>
      </c>
      <c r="J1078" s="102" t="s">
        <v>2286</v>
      </c>
      <c r="L1078" s="102">
        <v>31966</v>
      </c>
      <c r="M1078" t="s">
        <v>136</v>
      </c>
      <c r="N1078" t="s">
        <v>348</v>
      </c>
      <c r="O1078" t="s">
        <v>4582</v>
      </c>
      <c r="P1078" s="102">
        <v>10224</v>
      </c>
      <c r="Q1078" s="102"/>
      <c r="R1078" t="s">
        <v>2641</v>
      </c>
      <c r="S1078" s="102" t="s">
        <v>29</v>
      </c>
      <c r="T1078" s="102" t="s">
        <v>2282</v>
      </c>
      <c r="U1078" s="102" t="s">
        <v>3334</v>
      </c>
    </row>
    <row r="1079" spans="1:21" x14ac:dyDescent="0.2">
      <c r="A1079" s="102">
        <v>32490</v>
      </c>
      <c r="B1079" t="s">
        <v>2749</v>
      </c>
      <c r="C1079" t="s">
        <v>2750</v>
      </c>
      <c r="D1079" t="s">
        <v>2751</v>
      </c>
      <c r="E1079" s="102">
        <v>10173</v>
      </c>
      <c r="F1079" s="102"/>
      <c r="G1079" t="s">
        <v>2311</v>
      </c>
      <c r="H1079" s="102" t="s">
        <v>39</v>
      </c>
      <c r="I1079" s="102" t="s">
        <v>2280</v>
      </c>
      <c r="J1079" s="102" t="s">
        <v>2286</v>
      </c>
      <c r="L1079" s="102">
        <v>29114</v>
      </c>
      <c r="M1079" t="s">
        <v>160</v>
      </c>
      <c r="N1079" t="s">
        <v>4583</v>
      </c>
      <c r="O1079" t="s">
        <v>361</v>
      </c>
      <c r="P1079" s="102">
        <v>302</v>
      </c>
      <c r="Q1079" s="102"/>
      <c r="R1079" t="s">
        <v>3453</v>
      </c>
      <c r="S1079" s="102" t="s">
        <v>29</v>
      </c>
      <c r="T1079" s="102" t="s">
        <v>2282</v>
      </c>
      <c r="U1079" s="102" t="s">
        <v>3334</v>
      </c>
    </row>
    <row r="1080" spans="1:21" x14ac:dyDescent="0.2">
      <c r="A1080" s="102">
        <v>24692</v>
      </c>
      <c r="B1080" t="s">
        <v>750</v>
      </c>
      <c r="C1080" t="s">
        <v>27</v>
      </c>
      <c r="D1080" t="s">
        <v>359</v>
      </c>
      <c r="E1080" s="102">
        <v>300</v>
      </c>
      <c r="F1080" s="102"/>
      <c r="G1080" t="s">
        <v>2438</v>
      </c>
      <c r="H1080" s="102" t="s">
        <v>39</v>
      </c>
      <c r="I1080" s="102" t="s">
        <v>2280</v>
      </c>
      <c r="J1080" s="102" t="s">
        <v>2286</v>
      </c>
      <c r="L1080" s="102">
        <v>19822</v>
      </c>
      <c r="M1080" t="s">
        <v>4114</v>
      </c>
      <c r="N1080" t="s">
        <v>714</v>
      </c>
      <c r="O1080" t="s">
        <v>4584</v>
      </c>
      <c r="P1080" s="102">
        <v>10137</v>
      </c>
      <c r="Q1080" s="102"/>
      <c r="R1080" t="s">
        <v>2622</v>
      </c>
      <c r="S1080" s="102" t="s">
        <v>29</v>
      </c>
      <c r="T1080" s="102" t="s">
        <v>2282</v>
      </c>
      <c r="U1080" s="102" t="s">
        <v>3334</v>
      </c>
    </row>
    <row r="1081" spans="1:21" x14ac:dyDescent="0.2">
      <c r="A1081" s="102">
        <v>10165</v>
      </c>
      <c r="B1081" t="s">
        <v>97</v>
      </c>
      <c r="C1081" t="s">
        <v>149</v>
      </c>
      <c r="D1081" t="s">
        <v>479</v>
      </c>
      <c r="E1081" s="102">
        <v>598</v>
      </c>
      <c r="F1081" s="102"/>
      <c r="G1081" t="s">
        <v>1497</v>
      </c>
      <c r="H1081" s="102" t="s">
        <v>39</v>
      </c>
      <c r="I1081" s="102" t="s">
        <v>2280</v>
      </c>
      <c r="J1081" s="102" t="s">
        <v>2286</v>
      </c>
      <c r="L1081" s="102">
        <v>30960</v>
      </c>
      <c r="M1081" t="s">
        <v>3776</v>
      </c>
      <c r="N1081" t="s">
        <v>161</v>
      </c>
      <c r="O1081" t="s">
        <v>730</v>
      </c>
      <c r="P1081" s="102">
        <v>47</v>
      </c>
      <c r="Q1081" s="102"/>
      <c r="R1081" t="s">
        <v>2626</v>
      </c>
      <c r="S1081" s="102" t="s">
        <v>29</v>
      </c>
      <c r="T1081" s="102" t="s">
        <v>2282</v>
      </c>
      <c r="U1081" s="102" t="s">
        <v>3334</v>
      </c>
    </row>
    <row r="1082" spans="1:21" x14ac:dyDescent="0.2">
      <c r="A1082" s="102">
        <v>16917</v>
      </c>
      <c r="B1082" t="s">
        <v>641</v>
      </c>
      <c r="C1082" t="s">
        <v>138</v>
      </c>
      <c r="D1082" t="s">
        <v>1194</v>
      </c>
      <c r="E1082" s="102">
        <v>10164</v>
      </c>
      <c r="F1082" s="102"/>
      <c r="G1082" t="s">
        <v>2407</v>
      </c>
      <c r="H1082" s="102" t="s">
        <v>39</v>
      </c>
      <c r="I1082" s="102" t="s">
        <v>2280</v>
      </c>
      <c r="J1082" s="102" t="s">
        <v>2286</v>
      </c>
      <c r="L1082" s="102">
        <v>26426</v>
      </c>
      <c r="M1082" t="s">
        <v>171</v>
      </c>
      <c r="N1082" t="s">
        <v>4585</v>
      </c>
      <c r="O1082" t="s">
        <v>129</v>
      </c>
      <c r="P1082" s="102">
        <v>276</v>
      </c>
      <c r="Q1082" s="102"/>
      <c r="R1082" t="s">
        <v>2581</v>
      </c>
      <c r="S1082" s="102" t="s">
        <v>29</v>
      </c>
      <c r="T1082" s="102" t="s">
        <v>2282</v>
      </c>
      <c r="U1082" s="102" t="s">
        <v>3334</v>
      </c>
    </row>
    <row r="1083" spans="1:21" x14ac:dyDescent="0.2">
      <c r="A1083" s="102">
        <v>30401</v>
      </c>
      <c r="B1083" t="s">
        <v>628</v>
      </c>
      <c r="C1083" t="s">
        <v>35</v>
      </c>
      <c r="D1083" t="s">
        <v>215</v>
      </c>
      <c r="E1083" s="102">
        <v>233</v>
      </c>
      <c r="F1083" s="102"/>
      <c r="G1083" t="s">
        <v>2446</v>
      </c>
      <c r="H1083" s="102" t="s">
        <v>39</v>
      </c>
      <c r="I1083" s="102" t="s">
        <v>2280</v>
      </c>
      <c r="J1083" s="102" t="s">
        <v>2286</v>
      </c>
      <c r="L1083" s="102">
        <v>7049</v>
      </c>
      <c r="M1083" t="s">
        <v>4586</v>
      </c>
      <c r="N1083" t="s">
        <v>235</v>
      </c>
      <c r="O1083" t="s">
        <v>212</v>
      </c>
      <c r="P1083" s="102">
        <v>334</v>
      </c>
      <c r="Q1083" s="102"/>
      <c r="R1083" t="s">
        <v>2646</v>
      </c>
      <c r="S1083" s="102" t="s">
        <v>29</v>
      </c>
      <c r="T1083" s="102" t="s">
        <v>2282</v>
      </c>
      <c r="U1083" s="102" t="s">
        <v>3334</v>
      </c>
    </row>
    <row r="1084" spans="1:21" x14ac:dyDescent="0.2">
      <c r="A1084" s="102">
        <v>19503</v>
      </c>
      <c r="B1084" t="s">
        <v>4587</v>
      </c>
      <c r="C1084" t="s">
        <v>228</v>
      </c>
      <c r="D1084" t="s">
        <v>57</v>
      </c>
      <c r="E1084" s="102">
        <v>77</v>
      </c>
      <c r="F1084" s="102"/>
      <c r="G1084" t="s">
        <v>2509</v>
      </c>
      <c r="H1084" s="102" t="s">
        <v>39</v>
      </c>
      <c r="I1084" s="102" t="s">
        <v>2280</v>
      </c>
      <c r="J1084" s="102" t="s">
        <v>2286</v>
      </c>
      <c r="L1084" s="102">
        <v>16238</v>
      </c>
      <c r="M1084" t="s">
        <v>1235</v>
      </c>
      <c r="N1084" t="s">
        <v>4588</v>
      </c>
      <c r="O1084" t="s">
        <v>1337</v>
      </c>
      <c r="P1084" s="102">
        <v>173</v>
      </c>
      <c r="Q1084" s="102"/>
      <c r="R1084" t="s">
        <v>1150</v>
      </c>
      <c r="S1084" s="102" t="s">
        <v>29</v>
      </c>
      <c r="T1084" s="102" t="s">
        <v>2282</v>
      </c>
      <c r="U1084" s="102" t="s">
        <v>3334</v>
      </c>
    </row>
    <row r="1085" spans="1:21" x14ac:dyDescent="0.2">
      <c r="A1085" s="102">
        <v>23637</v>
      </c>
      <c r="B1085" t="s">
        <v>2010</v>
      </c>
      <c r="C1085" t="s">
        <v>1079</v>
      </c>
      <c r="D1085" t="s">
        <v>206</v>
      </c>
      <c r="E1085" s="102">
        <v>10061</v>
      </c>
      <c r="F1085" s="102"/>
      <c r="G1085" t="s">
        <v>2609</v>
      </c>
      <c r="H1085" s="102" t="s">
        <v>39</v>
      </c>
      <c r="I1085" s="102" t="s">
        <v>2280</v>
      </c>
      <c r="J1085" s="102" t="s">
        <v>2286</v>
      </c>
      <c r="L1085" s="102">
        <v>27451</v>
      </c>
      <c r="M1085" t="s">
        <v>810</v>
      </c>
      <c r="N1085" t="s">
        <v>4589</v>
      </c>
      <c r="O1085" t="s">
        <v>35</v>
      </c>
      <c r="P1085" s="102">
        <v>276</v>
      </c>
      <c r="Q1085" s="102"/>
      <c r="R1085" t="s">
        <v>2581</v>
      </c>
      <c r="S1085" s="102" t="s">
        <v>29</v>
      </c>
      <c r="T1085" s="102" t="s">
        <v>2282</v>
      </c>
      <c r="U1085" s="102" t="s">
        <v>3334</v>
      </c>
    </row>
    <row r="1086" spans="1:21" x14ac:dyDescent="0.2">
      <c r="A1086" s="102">
        <v>30568</v>
      </c>
      <c r="B1086" t="s">
        <v>1239</v>
      </c>
      <c r="C1086" t="s">
        <v>691</v>
      </c>
      <c r="D1086" t="s">
        <v>57</v>
      </c>
      <c r="E1086" s="102">
        <v>10154</v>
      </c>
      <c r="F1086" s="102"/>
      <c r="G1086" t="s">
        <v>2673</v>
      </c>
      <c r="H1086" s="102" t="s">
        <v>39</v>
      </c>
      <c r="I1086" s="102" t="s">
        <v>2280</v>
      </c>
      <c r="J1086" s="102" t="s">
        <v>2286</v>
      </c>
      <c r="L1086" s="102">
        <v>30007</v>
      </c>
      <c r="M1086" t="s">
        <v>4590</v>
      </c>
      <c r="N1086" t="s">
        <v>4591</v>
      </c>
      <c r="O1086" t="s">
        <v>57</v>
      </c>
      <c r="P1086" s="102">
        <v>47</v>
      </c>
      <c r="Q1086" s="102"/>
      <c r="R1086" t="s">
        <v>2626</v>
      </c>
      <c r="S1086" s="102" t="s">
        <v>29</v>
      </c>
      <c r="T1086" s="102" t="s">
        <v>2282</v>
      </c>
      <c r="U1086" s="102" t="s">
        <v>3334</v>
      </c>
    </row>
    <row r="1087" spans="1:21" x14ac:dyDescent="0.2">
      <c r="A1087" s="102">
        <v>26975</v>
      </c>
      <c r="B1087" t="s">
        <v>2557</v>
      </c>
      <c r="C1087" t="s">
        <v>2558</v>
      </c>
      <c r="E1087" s="102">
        <v>37</v>
      </c>
      <c r="F1087" s="102"/>
      <c r="G1087" t="s">
        <v>759</v>
      </c>
      <c r="H1087" s="102" t="s">
        <v>39</v>
      </c>
      <c r="I1087" s="102" t="s">
        <v>2280</v>
      </c>
      <c r="J1087" s="102" t="s">
        <v>2286</v>
      </c>
      <c r="L1087" s="102">
        <v>28325</v>
      </c>
      <c r="M1087" t="s">
        <v>4592</v>
      </c>
      <c r="N1087" t="s">
        <v>35</v>
      </c>
      <c r="O1087" t="s">
        <v>496</v>
      </c>
      <c r="P1087" s="102">
        <v>47</v>
      </c>
      <c r="Q1087" s="102"/>
      <c r="R1087" t="s">
        <v>2626</v>
      </c>
      <c r="S1087" s="102" t="s">
        <v>29</v>
      </c>
      <c r="T1087" s="102" t="s">
        <v>2282</v>
      </c>
      <c r="U1087" s="102" t="s">
        <v>3334</v>
      </c>
    </row>
    <row r="1088" spans="1:21" x14ac:dyDescent="0.2">
      <c r="A1088" s="102">
        <v>23086</v>
      </c>
      <c r="B1088" t="s">
        <v>2107</v>
      </c>
      <c r="C1088" t="s">
        <v>2122</v>
      </c>
      <c r="E1088" s="102">
        <v>37</v>
      </c>
      <c r="F1088" s="102"/>
      <c r="G1088" t="s">
        <v>759</v>
      </c>
      <c r="H1088" s="102" t="s">
        <v>39</v>
      </c>
      <c r="I1088" s="102" t="s">
        <v>2280</v>
      </c>
      <c r="J1088" s="102" t="s">
        <v>2286</v>
      </c>
      <c r="L1088" s="102">
        <v>30009</v>
      </c>
      <c r="M1088" t="s">
        <v>177</v>
      </c>
      <c r="N1088" t="s">
        <v>4593</v>
      </c>
      <c r="O1088" t="s">
        <v>4594</v>
      </c>
      <c r="P1088" s="102">
        <v>47</v>
      </c>
      <c r="Q1088" s="102"/>
      <c r="R1088" t="s">
        <v>2626</v>
      </c>
      <c r="S1088" s="102" t="s">
        <v>29</v>
      </c>
      <c r="T1088" s="102" t="s">
        <v>2282</v>
      </c>
      <c r="U1088" s="102" t="s">
        <v>3334</v>
      </c>
    </row>
    <row r="1089" spans="1:21" x14ac:dyDescent="0.2">
      <c r="A1089" s="102">
        <v>18255</v>
      </c>
      <c r="B1089" t="s">
        <v>822</v>
      </c>
      <c r="C1089" t="s">
        <v>4436</v>
      </c>
      <c r="D1089" t="s">
        <v>70</v>
      </c>
      <c r="E1089" s="102">
        <v>529</v>
      </c>
      <c r="F1089" s="102"/>
      <c r="G1089" t="s">
        <v>4595</v>
      </c>
      <c r="H1089" s="102" t="s">
        <v>39</v>
      </c>
      <c r="I1089" s="102" t="s">
        <v>2280</v>
      </c>
      <c r="J1089" s="102" t="s">
        <v>2286</v>
      </c>
      <c r="L1089" s="102">
        <v>26347</v>
      </c>
      <c r="M1089" t="s">
        <v>4596</v>
      </c>
      <c r="N1089" t="s">
        <v>203</v>
      </c>
      <c r="O1089" t="s">
        <v>3798</v>
      </c>
      <c r="P1089" s="102">
        <v>424</v>
      </c>
      <c r="Q1089" s="102"/>
      <c r="R1089" t="s">
        <v>3760</v>
      </c>
      <c r="S1089" s="102" t="s">
        <v>29</v>
      </c>
      <c r="T1089" s="102" t="s">
        <v>2282</v>
      </c>
      <c r="U1089" s="102" t="s">
        <v>3334</v>
      </c>
    </row>
    <row r="1090" spans="1:21" x14ac:dyDescent="0.2">
      <c r="A1090" s="102">
        <v>31069</v>
      </c>
      <c r="B1090" t="s">
        <v>497</v>
      </c>
      <c r="C1090" t="s">
        <v>303</v>
      </c>
      <c r="D1090" t="s">
        <v>2644</v>
      </c>
      <c r="E1090" s="102">
        <v>321</v>
      </c>
      <c r="F1090" s="102"/>
      <c r="G1090" t="s">
        <v>512</v>
      </c>
      <c r="H1090" s="102" t="s">
        <v>29</v>
      </c>
      <c r="I1090" s="102" t="s">
        <v>2282</v>
      </c>
      <c r="J1090" s="102" t="s">
        <v>2286</v>
      </c>
      <c r="L1090" s="102">
        <v>31908</v>
      </c>
      <c r="M1090" t="s">
        <v>80</v>
      </c>
      <c r="N1090" t="s">
        <v>4597</v>
      </c>
      <c r="O1090" t="s">
        <v>324</v>
      </c>
      <c r="P1090" s="102">
        <v>10084</v>
      </c>
      <c r="Q1090" s="102"/>
      <c r="R1090" t="s">
        <v>2618</v>
      </c>
      <c r="S1090" s="102" t="s">
        <v>29</v>
      </c>
      <c r="T1090" s="102" t="s">
        <v>2282</v>
      </c>
      <c r="U1090" s="102" t="s">
        <v>3334</v>
      </c>
    </row>
    <row r="1091" spans="1:21" x14ac:dyDescent="0.2">
      <c r="A1091" s="102">
        <v>30265</v>
      </c>
      <c r="B1091" t="s">
        <v>123</v>
      </c>
      <c r="C1091" t="s">
        <v>2132</v>
      </c>
      <c r="D1091" t="s">
        <v>64</v>
      </c>
      <c r="E1091" s="102">
        <v>10101</v>
      </c>
      <c r="F1091" s="102"/>
      <c r="G1091" t="s">
        <v>2345</v>
      </c>
      <c r="H1091" s="102" t="s">
        <v>29</v>
      </c>
      <c r="I1091" s="102" t="s">
        <v>2282</v>
      </c>
      <c r="J1091" s="102" t="s">
        <v>2286</v>
      </c>
      <c r="L1091" s="102">
        <v>27430</v>
      </c>
      <c r="M1091" t="s">
        <v>506</v>
      </c>
      <c r="N1091" t="s">
        <v>3779</v>
      </c>
      <c r="O1091" t="s">
        <v>433</v>
      </c>
      <c r="P1091" s="102">
        <v>10053</v>
      </c>
      <c r="Q1091" s="102"/>
      <c r="R1091" t="s">
        <v>2661</v>
      </c>
      <c r="S1091" s="102" t="s">
        <v>29</v>
      </c>
      <c r="T1091" s="102" t="s">
        <v>2282</v>
      </c>
      <c r="U1091" s="102" t="s">
        <v>3334</v>
      </c>
    </row>
    <row r="1092" spans="1:21" x14ac:dyDescent="0.2">
      <c r="A1092" s="102">
        <v>19209</v>
      </c>
      <c r="B1092" t="s">
        <v>37</v>
      </c>
      <c r="C1092" t="s">
        <v>310</v>
      </c>
      <c r="D1092" t="s">
        <v>438</v>
      </c>
      <c r="E1092" s="102">
        <v>10011</v>
      </c>
      <c r="F1092" s="102"/>
      <c r="G1092" t="s">
        <v>2612</v>
      </c>
      <c r="H1092" s="102" t="s">
        <v>29</v>
      </c>
      <c r="I1092" s="102" t="s">
        <v>2282</v>
      </c>
      <c r="J1092" s="102" t="s">
        <v>2286</v>
      </c>
      <c r="L1092" s="102">
        <v>16532</v>
      </c>
      <c r="M1092" t="s">
        <v>4153</v>
      </c>
      <c r="N1092" t="s">
        <v>634</v>
      </c>
      <c r="O1092" t="s">
        <v>4598</v>
      </c>
      <c r="P1092" s="102">
        <v>10055</v>
      </c>
      <c r="Q1092" s="102"/>
      <c r="R1092" t="s">
        <v>2619</v>
      </c>
      <c r="S1092" s="102" t="s">
        <v>29</v>
      </c>
      <c r="T1092" s="102" t="s">
        <v>2282</v>
      </c>
      <c r="U1092" s="102" t="s">
        <v>3334</v>
      </c>
    </row>
    <row r="1093" spans="1:21" x14ac:dyDescent="0.2">
      <c r="A1093" s="102">
        <v>24254</v>
      </c>
      <c r="B1093" t="s">
        <v>198</v>
      </c>
      <c r="C1093" t="s">
        <v>1338</v>
      </c>
      <c r="D1093" t="s">
        <v>2153</v>
      </c>
      <c r="E1093" s="102">
        <v>10058</v>
      </c>
      <c r="F1093" s="102"/>
      <c r="G1093" t="s">
        <v>2549</v>
      </c>
      <c r="H1093" s="102" t="s">
        <v>29</v>
      </c>
      <c r="I1093" s="102" t="s">
        <v>2282</v>
      </c>
      <c r="J1093" s="102" t="s">
        <v>2286</v>
      </c>
      <c r="L1093" s="102">
        <v>19287</v>
      </c>
      <c r="M1093" t="s">
        <v>369</v>
      </c>
      <c r="N1093" t="s">
        <v>43</v>
      </c>
      <c r="O1093" t="s">
        <v>36</v>
      </c>
      <c r="P1093" s="102">
        <v>47</v>
      </c>
      <c r="Q1093" s="102"/>
      <c r="R1093" t="s">
        <v>2626</v>
      </c>
      <c r="S1093" s="102" t="s">
        <v>29</v>
      </c>
      <c r="T1093" s="102" t="s">
        <v>2282</v>
      </c>
      <c r="U1093" s="102" t="s">
        <v>3334</v>
      </c>
    </row>
    <row r="1094" spans="1:21" x14ac:dyDescent="0.2">
      <c r="A1094" s="102">
        <v>8538</v>
      </c>
      <c r="B1094" t="s">
        <v>417</v>
      </c>
      <c r="C1094" t="s">
        <v>50</v>
      </c>
      <c r="D1094" t="s">
        <v>53</v>
      </c>
      <c r="E1094" s="102">
        <v>467</v>
      </c>
      <c r="F1094" s="102"/>
      <c r="G1094" t="s">
        <v>3379</v>
      </c>
      <c r="H1094" s="102" t="s">
        <v>29</v>
      </c>
      <c r="I1094" s="102" t="s">
        <v>2282</v>
      </c>
      <c r="J1094" s="102" t="s">
        <v>2286</v>
      </c>
      <c r="L1094" s="102">
        <v>32505</v>
      </c>
      <c r="M1094" t="s">
        <v>483</v>
      </c>
      <c r="N1094" t="s">
        <v>4599</v>
      </c>
      <c r="O1094" t="s">
        <v>42</v>
      </c>
      <c r="P1094" s="102">
        <v>10224</v>
      </c>
      <c r="Q1094" s="102"/>
      <c r="R1094" t="s">
        <v>2641</v>
      </c>
      <c r="S1094" s="102" t="s">
        <v>29</v>
      </c>
      <c r="T1094" s="102" t="s">
        <v>2282</v>
      </c>
      <c r="U1094" s="102" t="s">
        <v>3334</v>
      </c>
    </row>
    <row r="1095" spans="1:21" x14ac:dyDescent="0.2">
      <c r="A1095" s="102">
        <v>23009</v>
      </c>
      <c r="B1095" t="s">
        <v>123</v>
      </c>
      <c r="C1095" t="s">
        <v>503</v>
      </c>
      <c r="D1095" t="s">
        <v>35</v>
      </c>
      <c r="E1095" s="102">
        <v>10011</v>
      </c>
      <c r="F1095" s="102"/>
      <c r="G1095" t="s">
        <v>2612</v>
      </c>
      <c r="H1095" s="102" t="s">
        <v>29</v>
      </c>
      <c r="I1095" s="102" t="s">
        <v>2282</v>
      </c>
      <c r="J1095" s="102" t="s">
        <v>2286</v>
      </c>
      <c r="L1095" s="102">
        <v>16229</v>
      </c>
      <c r="M1095" t="s">
        <v>4600</v>
      </c>
      <c r="N1095" t="s">
        <v>4601</v>
      </c>
      <c r="O1095" t="s">
        <v>4602</v>
      </c>
      <c r="P1095" s="102">
        <v>173</v>
      </c>
      <c r="Q1095" s="102"/>
      <c r="R1095" t="s">
        <v>1150</v>
      </c>
      <c r="S1095" s="102" t="s">
        <v>29</v>
      </c>
      <c r="T1095" s="102" t="s">
        <v>2282</v>
      </c>
      <c r="U1095" s="102" t="s">
        <v>3334</v>
      </c>
    </row>
    <row r="1096" spans="1:21" x14ac:dyDescent="0.2">
      <c r="A1096" s="102">
        <v>21235</v>
      </c>
      <c r="B1096" t="s">
        <v>130</v>
      </c>
      <c r="C1096" t="s">
        <v>57</v>
      </c>
      <c r="E1096" s="102">
        <v>321</v>
      </c>
      <c r="F1096" s="102"/>
      <c r="G1096" t="s">
        <v>512</v>
      </c>
      <c r="H1096" s="102" t="s">
        <v>29</v>
      </c>
      <c r="I1096" s="102" t="s">
        <v>2282</v>
      </c>
      <c r="J1096" s="102" t="s">
        <v>2286</v>
      </c>
      <c r="L1096" s="102">
        <v>29116</v>
      </c>
      <c r="M1096" t="s">
        <v>142</v>
      </c>
      <c r="N1096" t="s">
        <v>387</v>
      </c>
      <c r="O1096" t="s">
        <v>4603</v>
      </c>
      <c r="P1096" s="102">
        <v>302</v>
      </c>
      <c r="Q1096" s="102"/>
      <c r="R1096" t="s">
        <v>3453</v>
      </c>
      <c r="S1096" s="102" t="s">
        <v>29</v>
      </c>
      <c r="T1096" s="102" t="s">
        <v>2282</v>
      </c>
      <c r="U1096" s="102" t="s">
        <v>3334</v>
      </c>
    </row>
    <row r="1097" spans="1:21" x14ac:dyDescent="0.2">
      <c r="A1097" s="102">
        <v>18246</v>
      </c>
      <c r="B1097" t="s">
        <v>163</v>
      </c>
      <c r="C1097" t="s">
        <v>1168</v>
      </c>
      <c r="D1097" t="s">
        <v>279</v>
      </c>
      <c r="E1097" s="102">
        <v>10098</v>
      </c>
      <c r="F1097" s="102"/>
      <c r="G1097" t="s">
        <v>2542</v>
      </c>
      <c r="H1097" s="102" t="s">
        <v>29</v>
      </c>
      <c r="I1097" s="102" t="s">
        <v>2282</v>
      </c>
      <c r="J1097" s="102" t="s">
        <v>2286</v>
      </c>
      <c r="L1097" s="102">
        <v>16914</v>
      </c>
      <c r="M1097" t="s">
        <v>4604</v>
      </c>
      <c r="N1097" t="s">
        <v>319</v>
      </c>
      <c r="O1097" t="s">
        <v>774</v>
      </c>
      <c r="P1097" s="102">
        <v>334</v>
      </c>
      <c r="Q1097" s="102"/>
      <c r="R1097" t="s">
        <v>2646</v>
      </c>
      <c r="S1097" s="102" t="s">
        <v>29</v>
      </c>
      <c r="T1097" s="102" t="s">
        <v>2282</v>
      </c>
      <c r="U1097" s="102" t="s">
        <v>3334</v>
      </c>
    </row>
    <row r="1098" spans="1:21" x14ac:dyDescent="0.2">
      <c r="A1098" s="102">
        <v>28212</v>
      </c>
      <c r="B1098" t="s">
        <v>37</v>
      </c>
      <c r="C1098" t="s">
        <v>2133</v>
      </c>
      <c r="D1098" t="s">
        <v>57</v>
      </c>
      <c r="E1098" s="102">
        <v>321</v>
      </c>
      <c r="F1098" s="102"/>
      <c r="G1098" t="s">
        <v>512</v>
      </c>
      <c r="H1098" s="102" t="s">
        <v>29</v>
      </c>
      <c r="I1098" s="102" t="s">
        <v>2282</v>
      </c>
      <c r="J1098" s="102" t="s">
        <v>2286</v>
      </c>
      <c r="L1098" s="102">
        <v>7463</v>
      </c>
      <c r="M1098" t="s">
        <v>241</v>
      </c>
      <c r="N1098" t="s">
        <v>133</v>
      </c>
      <c r="O1098" t="s">
        <v>133</v>
      </c>
      <c r="P1098" s="102">
        <v>277</v>
      </c>
      <c r="Q1098" s="102"/>
      <c r="R1098" t="s">
        <v>824</v>
      </c>
      <c r="S1098" s="102" t="s">
        <v>29</v>
      </c>
      <c r="T1098" s="102" t="s">
        <v>2282</v>
      </c>
      <c r="U1098" s="102" t="s">
        <v>3334</v>
      </c>
    </row>
    <row r="1099" spans="1:21" x14ac:dyDescent="0.2">
      <c r="A1099" s="102">
        <v>19470</v>
      </c>
      <c r="B1099" t="s">
        <v>126</v>
      </c>
      <c r="C1099" t="s">
        <v>4605</v>
      </c>
      <c r="D1099" t="s">
        <v>737</v>
      </c>
      <c r="E1099" s="102">
        <v>467</v>
      </c>
      <c r="F1099" s="102"/>
      <c r="G1099" t="s">
        <v>3379</v>
      </c>
      <c r="H1099" s="102" t="s">
        <v>29</v>
      </c>
      <c r="I1099" s="102" t="s">
        <v>2282</v>
      </c>
      <c r="J1099" s="102" t="s">
        <v>2286</v>
      </c>
      <c r="L1099" s="102">
        <v>21895</v>
      </c>
      <c r="M1099" t="s">
        <v>4606</v>
      </c>
      <c r="N1099" t="s">
        <v>4607</v>
      </c>
      <c r="O1099" t="s">
        <v>4608</v>
      </c>
      <c r="P1099" s="102">
        <v>668</v>
      </c>
      <c r="Q1099" s="102"/>
      <c r="R1099" t="s">
        <v>2625</v>
      </c>
      <c r="S1099" s="102" t="s">
        <v>29</v>
      </c>
      <c r="T1099" s="102" t="s">
        <v>2282</v>
      </c>
      <c r="U1099" s="102" t="s">
        <v>3334</v>
      </c>
    </row>
    <row r="1100" spans="1:21" x14ac:dyDescent="0.2">
      <c r="A1100" s="102">
        <v>1154</v>
      </c>
      <c r="B1100" t="s">
        <v>945</v>
      </c>
      <c r="C1100" t="s">
        <v>596</v>
      </c>
      <c r="D1100" t="s">
        <v>816</v>
      </c>
      <c r="E1100" s="102">
        <v>308</v>
      </c>
      <c r="F1100" s="102"/>
      <c r="G1100" t="s">
        <v>614</v>
      </c>
      <c r="H1100" s="102" t="s">
        <v>29</v>
      </c>
      <c r="I1100" s="102" t="s">
        <v>2282</v>
      </c>
      <c r="J1100" s="102" t="s">
        <v>2286</v>
      </c>
      <c r="L1100" s="102">
        <v>29109</v>
      </c>
      <c r="M1100" t="s">
        <v>230</v>
      </c>
      <c r="N1100" t="s">
        <v>4568</v>
      </c>
      <c r="O1100" t="s">
        <v>676</v>
      </c>
      <c r="P1100" s="102">
        <v>302</v>
      </c>
      <c r="Q1100" s="102"/>
      <c r="R1100" t="s">
        <v>3453</v>
      </c>
      <c r="S1100" s="102" t="s">
        <v>29</v>
      </c>
      <c r="T1100" s="102" t="s">
        <v>2282</v>
      </c>
      <c r="U1100" s="102" t="s">
        <v>3334</v>
      </c>
    </row>
    <row r="1101" spans="1:21" x14ac:dyDescent="0.2">
      <c r="A1101" s="102">
        <v>19903</v>
      </c>
      <c r="B1101" t="s">
        <v>682</v>
      </c>
      <c r="C1101" t="s">
        <v>138</v>
      </c>
      <c r="D1101" t="s">
        <v>1804</v>
      </c>
      <c r="E1101" s="102">
        <v>10130</v>
      </c>
      <c r="F1101" s="102"/>
      <c r="G1101" t="s">
        <v>2390</v>
      </c>
      <c r="H1101" s="102" t="s">
        <v>29</v>
      </c>
      <c r="I1101" s="102" t="s">
        <v>2282</v>
      </c>
      <c r="J1101" s="102" t="s">
        <v>2286</v>
      </c>
      <c r="L1101" s="102">
        <v>31026</v>
      </c>
      <c r="M1101" t="s">
        <v>598</v>
      </c>
      <c r="N1101" t="s">
        <v>1093</v>
      </c>
      <c r="O1101" t="s">
        <v>674</v>
      </c>
      <c r="P1101" s="102">
        <v>277</v>
      </c>
      <c r="Q1101" s="102"/>
      <c r="R1101" t="s">
        <v>824</v>
      </c>
      <c r="S1101" s="102" t="s">
        <v>29</v>
      </c>
      <c r="T1101" s="102" t="s">
        <v>2282</v>
      </c>
      <c r="U1101" s="102" t="s">
        <v>3334</v>
      </c>
    </row>
    <row r="1102" spans="1:21" x14ac:dyDescent="0.2">
      <c r="A1102" s="102">
        <v>1141</v>
      </c>
      <c r="B1102" t="s">
        <v>1063</v>
      </c>
      <c r="C1102" t="s">
        <v>138</v>
      </c>
      <c r="D1102" t="s">
        <v>789</v>
      </c>
      <c r="E1102" s="102">
        <v>308</v>
      </c>
      <c r="F1102" s="102"/>
      <c r="G1102" t="s">
        <v>614</v>
      </c>
      <c r="H1102" s="102" t="s">
        <v>29</v>
      </c>
      <c r="I1102" s="102" t="s">
        <v>2282</v>
      </c>
      <c r="J1102" s="102" t="s">
        <v>2286</v>
      </c>
      <c r="L1102" s="102">
        <v>26613</v>
      </c>
      <c r="M1102" t="s">
        <v>4609</v>
      </c>
      <c r="N1102" t="s">
        <v>70</v>
      </c>
      <c r="O1102" t="s">
        <v>27</v>
      </c>
      <c r="P1102" s="102">
        <v>337</v>
      </c>
      <c r="Q1102" s="102"/>
      <c r="R1102" t="s">
        <v>2663</v>
      </c>
      <c r="S1102" s="102" t="s">
        <v>29</v>
      </c>
      <c r="T1102" s="102" t="s">
        <v>2282</v>
      </c>
      <c r="U1102" s="102" t="s">
        <v>3334</v>
      </c>
    </row>
    <row r="1103" spans="1:21" x14ac:dyDescent="0.2">
      <c r="A1103" s="102">
        <v>5206</v>
      </c>
      <c r="B1103" t="s">
        <v>37</v>
      </c>
      <c r="C1103" t="s">
        <v>54</v>
      </c>
      <c r="D1103" t="s">
        <v>2034</v>
      </c>
      <c r="E1103" s="102">
        <v>10011</v>
      </c>
      <c r="F1103" s="102"/>
      <c r="G1103" t="s">
        <v>2612</v>
      </c>
      <c r="H1103" s="102" t="s">
        <v>29</v>
      </c>
      <c r="I1103" s="102" t="s">
        <v>2282</v>
      </c>
      <c r="J1103" s="102" t="s">
        <v>2286</v>
      </c>
      <c r="L1103" s="102">
        <v>28117</v>
      </c>
      <c r="M1103" t="s">
        <v>4610</v>
      </c>
      <c r="N1103" t="s">
        <v>4611</v>
      </c>
      <c r="O1103" t="s">
        <v>491</v>
      </c>
      <c r="P1103" s="102">
        <v>10224</v>
      </c>
      <c r="Q1103" s="102"/>
      <c r="R1103" t="s">
        <v>2641</v>
      </c>
      <c r="S1103" s="102" t="s">
        <v>29</v>
      </c>
      <c r="T1103" s="102" t="s">
        <v>2282</v>
      </c>
      <c r="U1103" s="102" t="s">
        <v>3334</v>
      </c>
    </row>
    <row r="1104" spans="1:21" x14ac:dyDescent="0.2">
      <c r="A1104" s="102">
        <v>23013</v>
      </c>
      <c r="B1104" t="s">
        <v>1004</v>
      </c>
      <c r="C1104" t="s">
        <v>663</v>
      </c>
      <c r="D1104" t="s">
        <v>316</v>
      </c>
      <c r="E1104" s="102">
        <v>10011</v>
      </c>
      <c r="F1104" s="102"/>
      <c r="G1104" t="s">
        <v>2612</v>
      </c>
      <c r="H1104" s="102" t="s">
        <v>29</v>
      </c>
      <c r="I1104" s="102" t="s">
        <v>2282</v>
      </c>
      <c r="J1104" s="102" t="s">
        <v>2286</v>
      </c>
      <c r="L1104" s="102">
        <v>27436</v>
      </c>
      <c r="M1104" t="s">
        <v>241</v>
      </c>
      <c r="N1104" t="s">
        <v>4612</v>
      </c>
      <c r="O1104" t="s">
        <v>4613</v>
      </c>
      <c r="P1104" s="102">
        <v>10182</v>
      </c>
      <c r="Q1104" s="102"/>
      <c r="R1104" t="s">
        <v>3790</v>
      </c>
      <c r="S1104" s="102" t="s">
        <v>29</v>
      </c>
      <c r="T1104" s="102" t="s">
        <v>2282</v>
      </c>
      <c r="U1104" s="102" t="s">
        <v>3334</v>
      </c>
    </row>
    <row r="1105" spans="1:21" x14ac:dyDescent="0.2">
      <c r="A1105" s="102">
        <v>30685</v>
      </c>
      <c r="B1105" t="s">
        <v>4614</v>
      </c>
      <c r="C1105" t="s">
        <v>3892</v>
      </c>
      <c r="E1105" s="102">
        <v>10010</v>
      </c>
      <c r="F1105" s="102"/>
      <c r="G1105" t="s">
        <v>2459</v>
      </c>
      <c r="H1105" s="102" t="s">
        <v>29</v>
      </c>
      <c r="I1105" s="102" t="s">
        <v>2282</v>
      </c>
      <c r="J1105" s="102" t="s">
        <v>2286</v>
      </c>
      <c r="L1105" s="102">
        <v>28568</v>
      </c>
      <c r="M1105" t="s">
        <v>241</v>
      </c>
      <c r="N1105" t="s">
        <v>729</v>
      </c>
      <c r="O1105" t="s">
        <v>57</v>
      </c>
      <c r="P1105" s="102">
        <v>47</v>
      </c>
      <c r="Q1105" s="102"/>
      <c r="R1105" t="s">
        <v>2626</v>
      </c>
      <c r="S1105" s="102" t="s">
        <v>29</v>
      </c>
      <c r="T1105" s="102" t="s">
        <v>2282</v>
      </c>
      <c r="U1105" s="102" t="s">
        <v>3334</v>
      </c>
    </row>
    <row r="1106" spans="1:21" x14ac:dyDescent="0.2">
      <c r="A1106" s="102">
        <v>919</v>
      </c>
      <c r="B1106" t="s">
        <v>153</v>
      </c>
      <c r="C1106" t="s">
        <v>974</v>
      </c>
      <c r="D1106" t="s">
        <v>459</v>
      </c>
      <c r="E1106" s="102">
        <v>104</v>
      </c>
      <c r="F1106" s="102"/>
      <c r="G1106" t="s">
        <v>2318</v>
      </c>
      <c r="H1106" s="102" t="s">
        <v>29</v>
      </c>
      <c r="I1106" s="102" t="s">
        <v>2282</v>
      </c>
      <c r="J1106" s="102" t="s">
        <v>2286</v>
      </c>
      <c r="L1106" s="102">
        <v>33322</v>
      </c>
      <c r="M1106" t="s">
        <v>4615</v>
      </c>
      <c r="N1106" t="s">
        <v>4616</v>
      </c>
      <c r="P1106" s="102">
        <v>10224</v>
      </c>
      <c r="Q1106" s="102"/>
      <c r="R1106" t="s">
        <v>2641</v>
      </c>
      <c r="S1106" s="102" t="s">
        <v>29</v>
      </c>
      <c r="T1106" s="102" t="s">
        <v>2282</v>
      </c>
      <c r="U1106" s="102" t="s">
        <v>3334</v>
      </c>
    </row>
    <row r="1107" spans="1:21" x14ac:dyDescent="0.2">
      <c r="A1107" s="102">
        <v>18401</v>
      </c>
      <c r="B1107" t="s">
        <v>1164</v>
      </c>
      <c r="C1107" t="s">
        <v>229</v>
      </c>
      <c r="D1107" t="s">
        <v>215</v>
      </c>
      <c r="E1107" s="102">
        <v>103</v>
      </c>
      <c r="F1107" s="102"/>
      <c r="G1107" t="s">
        <v>2548</v>
      </c>
      <c r="H1107" s="102" t="s">
        <v>29</v>
      </c>
      <c r="I1107" s="102" t="s">
        <v>2282</v>
      </c>
      <c r="J1107" s="102" t="s">
        <v>2286</v>
      </c>
      <c r="L1107" s="102">
        <v>16623</v>
      </c>
      <c r="M1107" t="s">
        <v>136</v>
      </c>
      <c r="N1107" t="s">
        <v>837</v>
      </c>
      <c r="O1107" t="s">
        <v>828</v>
      </c>
      <c r="P1107" s="102">
        <v>334</v>
      </c>
      <c r="Q1107" s="102"/>
      <c r="R1107" t="s">
        <v>2646</v>
      </c>
      <c r="S1107" s="102" t="s">
        <v>29</v>
      </c>
      <c r="T1107" s="102" t="s">
        <v>2282</v>
      </c>
      <c r="U1107" s="102" t="s">
        <v>3334</v>
      </c>
    </row>
    <row r="1108" spans="1:21" x14ac:dyDescent="0.2">
      <c r="A1108" s="102">
        <v>7782</v>
      </c>
      <c r="B1108" t="s">
        <v>37</v>
      </c>
      <c r="C1108" t="s">
        <v>1154</v>
      </c>
      <c r="D1108" t="s">
        <v>431</v>
      </c>
      <c r="E1108" s="102">
        <v>10116</v>
      </c>
      <c r="F1108" s="102"/>
      <c r="G1108" t="s">
        <v>2670</v>
      </c>
      <c r="H1108" s="102" t="s">
        <v>29</v>
      </c>
      <c r="I1108" s="102" t="s">
        <v>2282</v>
      </c>
      <c r="J1108" s="102" t="s">
        <v>2286</v>
      </c>
      <c r="L1108" s="102">
        <v>7035</v>
      </c>
      <c r="M1108" t="s">
        <v>256</v>
      </c>
      <c r="N1108" t="s">
        <v>403</v>
      </c>
      <c r="O1108" t="s">
        <v>35</v>
      </c>
      <c r="P1108" s="102">
        <v>380</v>
      </c>
      <c r="Q1108" s="102"/>
      <c r="R1108" t="s">
        <v>3768</v>
      </c>
      <c r="S1108" s="102" t="s">
        <v>29</v>
      </c>
      <c r="T1108" s="102" t="s">
        <v>2282</v>
      </c>
      <c r="U1108" s="102" t="s">
        <v>3334</v>
      </c>
    </row>
    <row r="1109" spans="1:21" x14ac:dyDescent="0.2">
      <c r="A1109" s="102">
        <v>10272</v>
      </c>
      <c r="B1109" t="s">
        <v>1002</v>
      </c>
      <c r="C1109" t="s">
        <v>36</v>
      </c>
      <c r="D1109" t="s">
        <v>35</v>
      </c>
      <c r="E1109" s="102">
        <v>10129</v>
      </c>
      <c r="F1109" s="102"/>
      <c r="G1109" t="s">
        <v>2287</v>
      </c>
      <c r="H1109" s="102" t="s">
        <v>29</v>
      </c>
      <c r="I1109" s="102" t="s">
        <v>2282</v>
      </c>
      <c r="J1109" s="102" t="s">
        <v>2286</v>
      </c>
      <c r="L1109" s="102">
        <v>1126</v>
      </c>
      <c r="M1109" t="s">
        <v>87</v>
      </c>
      <c r="N1109" t="s">
        <v>4617</v>
      </c>
      <c r="O1109" t="s">
        <v>4454</v>
      </c>
      <c r="P1109" s="102">
        <v>380</v>
      </c>
      <c r="Q1109" s="102"/>
      <c r="R1109" t="s">
        <v>3768</v>
      </c>
      <c r="S1109" s="102" t="s">
        <v>29</v>
      </c>
      <c r="T1109" s="102" t="s">
        <v>2282</v>
      </c>
      <c r="U1109" s="102" t="s">
        <v>3334</v>
      </c>
    </row>
    <row r="1110" spans="1:21" x14ac:dyDescent="0.2">
      <c r="A1110" s="102">
        <v>1200</v>
      </c>
      <c r="B1110" t="s">
        <v>362</v>
      </c>
      <c r="C1110" t="s">
        <v>279</v>
      </c>
      <c r="D1110" t="s">
        <v>279</v>
      </c>
      <c r="E1110" s="102">
        <v>52</v>
      </c>
      <c r="F1110" s="102"/>
      <c r="G1110" t="s">
        <v>685</v>
      </c>
      <c r="H1110" s="102" t="s">
        <v>29</v>
      </c>
      <c r="I1110" s="102" t="s">
        <v>2282</v>
      </c>
      <c r="J1110" s="102" t="s">
        <v>2286</v>
      </c>
      <c r="L1110" s="102">
        <v>21892</v>
      </c>
      <c r="M1110" t="s">
        <v>241</v>
      </c>
      <c r="N1110" t="s">
        <v>27</v>
      </c>
      <c r="O1110" t="s">
        <v>100</v>
      </c>
      <c r="P1110" s="102">
        <v>10141</v>
      </c>
      <c r="Q1110" s="102"/>
      <c r="R1110" t="s">
        <v>2666</v>
      </c>
      <c r="S1110" s="102" t="s">
        <v>29</v>
      </c>
      <c r="T1110" s="102" t="s">
        <v>2282</v>
      </c>
      <c r="U1110" s="102" t="s">
        <v>3334</v>
      </c>
    </row>
    <row r="1111" spans="1:21" x14ac:dyDescent="0.2">
      <c r="A1111" s="102">
        <v>860</v>
      </c>
      <c r="B1111" t="s">
        <v>163</v>
      </c>
      <c r="C1111" t="s">
        <v>279</v>
      </c>
      <c r="D1111" t="s">
        <v>279</v>
      </c>
      <c r="E1111" s="102">
        <v>52</v>
      </c>
      <c r="F1111" s="102"/>
      <c r="G1111" t="s">
        <v>685</v>
      </c>
      <c r="H1111" s="102" t="s">
        <v>29</v>
      </c>
      <c r="I1111" s="102" t="s">
        <v>2282</v>
      </c>
      <c r="J1111" s="102" t="s">
        <v>2286</v>
      </c>
      <c r="L1111" s="102">
        <v>30562</v>
      </c>
      <c r="M1111" t="s">
        <v>37</v>
      </c>
      <c r="N1111" t="s">
        <v>54</v>
      </c>
      <c r="O1111" t="s">
        <v>4618</v>
      </c>
      <c r="P1111" s="102">
        <v>10137</v>
      </c>
      <c r="Q1111" s="102"/>
      <c r="R1111" t="s">
        <v>2622</v>
      </c>
      <c r="S1111" s="102" t="s">
        <v>29</v>
      </c>
      <c r="T1111" s="102" t="s">
        <v>2282</v>
      </c>
      <c r="U1111" s="102" t="s">
        <v>3334</v>
      </c>
    </row>
    <row r="1112" spans="1:21" x14ac:dyDescent="0.2">
      <c r="A1112" s="102">
        <v>9049</v>
      </c>
      <c r="B1112" t="s">
        <v>1176</v>
      </c>
      <c r="C1112" t="s">
        <v>1288</v>
      </c>
      <c r="D1112" t="s">
        <v>541</v>
      </c>
      <c r="E1112" s="102">
        <v>10129</v>
      </c>
      <c r="F1112" s="102"/>
      <c r="G1112" t="s">
        <v>2287</v>
      </c>
      <c r="H1112" s="102" t="s">
        <v>29</v>
      </c>
      <c r="I1112" s="102" t="s">
        <v>2282</v>
      </c>
      <c r="J1112" s="102" t="s">
        <v>2286</v>
      </c>
      <c r="L1112" s="102">
        <v>20220</v>
      </c>
      <c r="M1112" t="s">
        <v>4619</v>
      </c>
      <c r="N1112" t="s">
        <v>4620</v>
      </c>
      <c r="O1112" t="s">
        <v>4621</v>
      </c>
      <c r="P1112" s="102">
        <v>47</v>
      </c>
      <c r="Q1112" s="102"/>
      <c r="R1112" t="s">
        <v>2626</v>
      </c>
      <c r="S1112" s="102" t="s">
        <v>29</v>
      </c>
      <c r="T1112" s="102" t="s">
        <v>2282</v>
      </c>
      <c r="U1112" s="102" t="s">
        <v>3334</v>
      </c>
    </row>
    <row r="1113" spans="1:21" x14ac:dyDescent="0.2">
      <c r="A1113" s="102">
        <v>991</v>
      </c>
      <c r="B1113" t="s">
        <v>37</v>
      </c>
      <c r="C1113" t="s">
        <v>74</v>
      </c>
      <c r="D1113" t="s">
        <v>2026</v>
      </c>
      <c r="E1113" s="102">
        <v>52</v>
      </c>
      <c r="F1113" s="102"/>
      <c r="G1113" t="s">
        <v>685</v>
      </c>
      <c r="H1113" s="102" t="s">
        <v>29</v>
      </c>
      <c r="I1113" s="102" t="s">
        <v>2282</v>
      </c>
      <c r="J1113" s="102" t="s">
        <v>2286</v>
      </c>
      <c r="L1113" s="102">
        <v>15861</v>
      </c>
      <c r="M1113" t="s">
        <v>369</v>
      </c>
      <c r="N1113" t="s">
        <v>2125</v>
      </c>
      <c r="O1113" t="s">
        <v>2125</v>
      </c>
      <c r="P1113" s="102">
        <v>380</v>
      </c>
      <c r="Q1113" s="102"/>
      <c r="R1113" t="s">
        <v>3768</v>
      </c>
      <c r="S1113" s="102" t="s">
        <v>29</v>
      </c>
      <c r="T1113" s="102" t="s">
        <v>2282</v>
      </c>
      <c r="U1113" s="102" t="s">
        <v>3334</v>
      </c>
    </row>
    <row r="1114" spans="1:21" x14ac:dyDescent="0.2">
      <c r="A1114" s="102">
        <v>1142</v>
      </c>
      <c r="B1114" t="s">
        <v>256</v>
      </c>
      <c r="C1114" t="s">
        <v>375</v>
      </c>
      <c r="D1114" t="s">
        <v>49</v>
      </c>
      <c r="E1114" s="102">
        <v>10129</v>
      </c>
      <c r="F1114" s="102"/>
      <c r="G1114" t="s">
        <v>2287</v>
      </c>
      <c r="H1114" s="102" t="s">
        <v>29</v>
      </c>
      <c r="I1114" s="102" t="s">
        <v>2282</v>
      </c>
      <c r="J1114" s="102" t="s">
        <v>2286</v>
      </c>
      <c r="L1114" s="102">
        <v>22096</v>
      </c>
      <c r="M1114" t="s">
        <v>142</v>
      </c>
      <c r="N1114" t="s">
        <v>4622</v>
      </c>
      <c r="O1114" t="s">
        <v>4623</v>
      </c>
      <c r="P1114" s="102">
        <v>10182</v>
      </c>
      <c r="Q1114" s="102"/>
      <c r="R1114" t="s">
        <v>3790</v>
      </c>
      <c r="S1114" s="102" t="s">
        <v>29</v>
      </c>
      <c r="T1114" s="102" t="s">
        <v>2282</v>
      </c>
      <c r="U1114" s="102" t="s">
        <v>3334</v>
      </c>
    </row>
    <row r="1115" spans="1:21" x14ac:dyDescent="0.2">
      <c r="A1115" s="102">
        <v>1124</v>
      </c>
      <c r="B1115" t="s">
        <v>598</v>
      </c>
      <c r="C1115" t="s">
        <v>928</v>
      </c>
      <c r="D1115" t="s">
        <v>766</v>
      </c>
      <c r="E1115" s="102">
        <v>283</v>
      </c>
      <c r="F1115" s="102"/>
      <c r="G1115" t="s">
        <v>1179</v>
      </c>
      <c r="H1115" s="102" t="s">
        <v>29</v>
      </c>
      <c r="I1115" s="102" t="s">
        <v>2282</v>
      </c>
      <c r="J1115" s="102" t="s">
        <v>2286</v>
      </c>
      <c r="L1115" s="102">
        <v>26425</v>
      </c>
      <c r="M1115" t="s">
        <v>4624</v>
      </c>
      <c r="N1115" t="s">
        <v>4270</v>
      </c>
      <c r="O1115" t="s">
        <v>774</v>
      </c>
      <c r="P1115" s="102">
        <v>276</v>
      </c>
      <c r="Q1115" s="102"/>
      <c r="R1115" t="s">
        <v>2581</v>
      </c>
      <c r="S1115" s="102" t="s">
        <v>29</v>
      </c>
      <c r="T1115" s="102" t="s">
        <v>2282</v>
      </c>
      <c r="U1115" s="102" t="s">
        <v>3334</v>
      </c>
    </row>
    <row r="1116" spans="1:21" x14ac:dyDescent="0.2">
      <c r="A1116" s="102">
        <v>897</v>
      </c>
      <c r="B1116" t="s">
        <v>155</v>
      </c>
      <c r="C1116" t="s">
        <v>4625</v>
      </c>
      <c r="D1116" t="s">
        <v>412</v>
      </c>
      <c r="E1116" s="102">
        <v>655</v>
      </c>
      <c r="F1116" s="102"/>
      <c r="G1116" t="s">
        <v>1516</v>
      </c>
      <c r="H1116" s="102" t="s">
        <v>29</v>
      </c>
      <c r="I1116" s="102" t="s">
        <v>2282</v>
      </c>
      <c r="J1116" s="102" t="s">
        <v>2286</v>
      </c>
      <c r="L1116" s="102">
        <v>31963</v>
      </c>
      <c r="M1116" t="s">
        <v>102</v>
      </c>
      <c r="N1116" t="s">
        <v>4626</v>
      </c>
      <c r="P1116" s="102">
        <v>10224</v>
      </c>
      <c r="Q1116" s="102"/>
      <c r="R1116" t="s">
        <v>2641</v>
      </c>
      <c r="S1116" s="102" t="s">
        <v>29</v>
      </c>
      <c r="T1116" s="102" t="s">
        <v>2282</v>
      </c>
      <c r="U1116" s="102" t="s">
        <v>3334</v>
      </c>
    </row>
    <row r="1117" spans="1:21" x14ac:dyDescent="0.2">
      <c r="A1117" s="102">
        <v>21437</v>
      </c>
      <c r="B1117" t="s">
        <v>30</v>
      </c>
      <c r="C1117" t="s">
        <v>1862</v>
      </c>
      <c r="D1117" t="s">
        <v>191</v>
      </c>
      <c r="E1117" s="102">
        <v>498</v>
      </c>
      <c r="F1117" s="102"/>
      <c r="G1117" t="s">
        <v>2793</v>
      </c>
      <c r="H1117" s="102" t="s">
        <v>29</v>
      </c>
      <c r="I1117" s="102" t="s">
        <v>2282</v>
      </c>
      <c r="J1117" s="102" t="s">
        <v>2286</v>
      </c>
      <c r="L1117" s="102">
        <v>29768</v>
      </c>
      <c r="M1117" t="s">
        <v>230</v>
      </c>
      <c r="N1117" t="s">
        <v>271</v>
      </c>
      <c r="O1117" t="s">
        <v>4627</v>
      </c>
      <c r="P1117" s="102">
        <v>10141</v>
      </c>
      <c r="Q1117" s="102"/>
      <c r="R1117" t="s">
        <v>2666</v>
      </c>
      <c r="S1117" s="102" t="s">
        <v>29</v>
      </c>
      <c r="T1117" s="102" t="s">
        <v>2282</v>
      </c>
      <c r="U1117" s="102" t="s">
        <v>3334</v>
      </c>
    </row>
    <row r="1118" spans="1:21" x14ac:dyDescent="0.2">
      <c r="A1118" s="102">
        <v>8916</v>
      </c>
      <c r="B1118" t="s">
        <v>678</v>
      </c>
      <c r="C1118" t="s">
        <v>716</v>
      </c>
      <c r="D1118" t="s">
        <v>306</v>
      </c>
      <c r="E1118" s="102">
        <v>243</v>
      </c>
      <c r="F1118" s="102"/>
      <c r="G1118" t="s">
        <v>2607</v>
      </c>
      <c r="H1118" s="102" t="s">
        <v>29</v>
      </c>
      <c r="I1118" s="102" t="s">
        <v>2282</v>
      </c>
      <c r="J1118" s="102" t="s">
        <v>2286</v>
      </c>
      <c r="L1118" s="102">
        <v>668</v>
      </c>
      <c r="M1118" t="s">
        <v>256</v>
      </c>
      <c r="N1118" t="s">
        <v>82</v>
      </c>
      <c r="O1118" t="s">
        <v>54</v>
      </c>
      <c r="P1118" s="102">
        <v>652</v>
      </c>
      <c r="Q1118" s="102"/>
      <c r="R1118" t="s">
        <v>4628</v>
      </c>
      <c r="S1118" s="102" t="s">
        <v>29</v>
      </c>
      <c r="T1118" s="102" t="s">
        <v>2282</v>
      </c>
      <c r="U1118" s="102" t="s">
        <v>3334</v>
      </c>
    </row>
    <row r="1119" spans="1:21" x14ac:dyDescent="0.2">
      <c r="A1119" s="102">
        <v>21543</v>
      </c>
      <c r="B1119" t="s">
        <v>417</v>
      </c>
      <c r="C1119" t="s">
        <v>716</v>
      </c>
      <c r="D1119" t="s">
        <v>714</v>
      </c>
      <c r="E1119" s="102">
        <v>479</v>
      </c>
      <c r="F1119" s="102"/>
      <c r="G1119" t="s">
        <v>2583</v>
      </c>
      <c r="H1119" s="102" t="s">
        <v>29</v>
      </c>
      <c r="I1119" s="102" t="s">
        <v>2282</v>
      </c>
      <c r="J1119" s="102" t="s">
        <v>2286</v>
      </c>
      <c r="L1119" s="102">
        <v>17998</v>
      </c>
      <c r="M1119" t="s">
        <v>225</v>
      </c>
      <c r="N1119" t="s">
        <v>251</v>
      </c>
      <c r="O1119" t="s">
        <v>4629</v>
      </c>
      <c r="P1119" s="102">
        <v>496</v>
      </c>
      <c r="Q1119" s="102"/>
      <c r="R1119" t="s">
        <v>1470</v>
      </c>
      <c r="S1119" s="102" t="s">
        <v>29</v>
      </c>
      <c r="T1119" s="102" t="s">
        <v>2282</v>
      </c>
      <c r="U1119" s="102" t="s">
        <v>3334</v>
      </c>
    </row>
    <row r="1120" spans="1:21" x14ac:dyDescent="0.2">
      <c r="A1120" s="102">
        <v>8910</v>
      </c>
      <c r="B1120" t="s">
        <v>811</v>
      </c>
      <c r="C1120" t="s">
        <v>303</v>
      </c>
      <c r="D1120" t="s">
        <v>130</v>
      </c>
      <c r="E1120" s="102">
        <v>598</v>
      </c>
      <c r="F1120" s="102"/>
      <c r="G1120" t="s">
        <v>1497</v>
      </c>
      <c r="H1120" s="102" t="s">
        <v>29</v>
      </c>
      <c r="I1120" s="102" t="s">
        <v>2282</v>
      </c>
      <c r="J1120" s="102" t="s">
        <v>2286</v>
      </c>
      <c r="L1120" s="102">
        <v>5103</v>
      </c>
      <c r="M1120" t="s">
        <v>497</v>
      </c>
      <c r="N1120" t="s">
        <v>288</v>
      </c>
      <c r="O1120" t="s">
        <v>496</v>
      </c>
      <c r="P1120" s="102">
        <v>614</v>
      </c>
      <c r="Q1120" s="102"/>
      <c r="R1120" t="s">
        <v>3820</v>
      </c>
      <c r="S1120" s="102" t="s">
        <v>29</v>
      </c>
      <c r="T1120" s="102" t="s">
        <v>2282</v>
      </c>
      <c r="U1120" s="102" t="s">
        <v>3334</v>
      </c>
    </row>
    <row r="1121" spans="1:21" x14ac:dyDescent="0.2">
      <c r="A1121" s="102">
        <v>27722</v>
      </c>
      <c r="B1121" t="s">
        <v>2820</v>
      </c>
      <c r="C1121" t="s">
        <v>2180</v>
      </c>
      <c r="D1121" t="s">
        <v>134</v>
      </c>
      <c r="E1121" s="102">
        <v>10417</v>
      </c>
      <c r="F1121" s="102"/>
      <c r="G1121" t="s">
        <v>2818</v>
      </c>
      <c r="H1121" s="102" t="s">
        <v>29</v>
      </c>
      <c r="I1121" s="102" t="s">
        <v>2282</v>
      </c>
      <c r="J1121" s="102" t="s">
        <v>2286</v>
      </c>
      <c r="L1121" s="102">
        <v>8715</v>
      </c>
      <c r="M1121" t="s">
        <v>58</v>
      </c>
      <c r="N1121" t="s">
        <v>4630</v>
      </c>
      <c r="O1121" t="s">
        <v>27</v>
      </c>
      <c r="P1121" s="102">
        <v>10007</v>
      </c>
      <c r="Q1121" s="102"/>
      <c r="R1121" t="s">
        <v>2398</v>
      </c>
      <c r="S1121" s="102" t="s">
        <v>29</v>
      </c>
      <c r="T1121" s="102" t="s">
        <v>2282</v>
      </c>
      <c r="U1121" s="102" t="s">
        <v>3334</v>
      </c>
    </row>
    <row r="1122" spans="1:21" x14ac:dyDescent="0.2">
      <c r="A1122" s="102">
        <v>24992</v>
      </c>
      <c r="B1122" t="s">
        <v>4631</v>
      </c>
      <c r="C1122" t="s">
        <v>370</v>
      </c>
      <c r="D1122" t="s">
        <v>4632</v>
      </c>
      <c r="E1122" s="102">
        <v>10321</v>
      </c>
      <c r="F1122" s="102"/>
      <c r="G1122" t="s">
        <v>2760</v>
      </c>
      <c r="H1122" s="102" t="s">
        <v>29</v>
      </c>
      <c r="I1122" s="102" t="s">
        <v>2282</v>
      </c>
      <c r="J1122" s="102" t="s">
        <v>2286</v>
      </c>
      <c r="L1122" s="102">
        <v>23564</v>
      </c>
      <c r="M1122" t="s">
        <v>123</v>
      </c>
      <c r="N1122" t="s">
        <v>36</v>
      </c>
      <c r="O1122" t="s">
        <v>215</v>
      </c>
      <c r="P1122" s="102">
        <v>10227</v>
      </c>
      <c r="Q1122" s="102"/>
      <c r="R1122" t="s">
        <v>3829</v>
      </c>
      <c r="S1122" s="102" t="s">
        <v>29</v>
      </c>
      <c r="T1122" s="102" t="s">
        <v>2282</v>
      </c>
      <c r="U1122" s="102" t="s">
        <v>3334</v>
      </c>
    </row>
    <row r="1123" spans="1:21" x14ac:dyDescent="0.2">
      <c r="A1123" s="102">
        <v>17520</v>
      </c>
      <c r="B1123" t="s">
        <v>38</v>
      </c>
      <c r="C1123" t="s">
        <v>370</v>
      </c>
      <c r="D1123" t="s">
        <v>1700</v>
      </c>
      <c r="E1123" s="102">
        <v>598</v>
      </c>
      <c r="F1123" s="102"/>
      <c r="G1123" t="s">
        <v>1497</v>
      </c>
      <c r="H1123" s="102" t="s">
        <v>29</v>
      </c>
      <c r="I1123" s="102" t="s">
        <v>2282</v>
      </c>
      <c r="J1123" s="102" t="s">
        <v>2286</v>
      </c>
      <c r="L1123" s="102">
        <v>31287</v>
      </c>
      <c r="M1123" t="s">
        <v>4633</v>
      </c>
      <c r="N1123" t="s">
        <v>100</v>
      </c>
      <c r="O1123" t="s">
        <v>229</v>
      </c>
      <c r="P1123" s="102">
        <v>10184</v>
      </c>
      <c r="Q1123" s="102"/>
      <c r="R1123" t="s">
        <v>2301</v>
      </c>
      <c r="S1123" s="102" t="s">
        <v>29</v>
      </c>
      <c r="T1123" s="102" t="s">
        <v>2282</v>
      </c>
      <c r="U1123" s="102" t="s">
        <v>3334</v>
      </c>
    </row>
    <row r="1124" spans="1:21" x14ac:dyDescent="0.2">
      <c r="A1124" s="102">
        <v>8919</v>
      </c>
      <c r="B1124" t="s">
        <v>158</v>
      </c>
      <c r="C1124" t="s">
        <v>370</v>
      </c>
      <c r="D1124" t="s">
        <v>782</v>
      </c>
      <c r="E1124" s="102">
        <v>243</v>
      </c>
      <c r="F1124" s="102"/>
      <c r="G1124" t="s">
        <v>2607</v>
      </c>
      <c r="H1124" s="102" t="s">
        <v>29</v>
      </c>
      <c r="I1124" s="102" t="s">
        <v>2282</v>
      </c>
      <c r="J1124" s="102" t="s">
        <v>2286</v>
      </c>
      <c r="L1124" s="102">
        <v>9676</v>
      </c>
      <c r="M1124" t="s">
        <v>1235</v>
      </c>
      <c r="N1124" t="s">
        <v>979</v>
      </c>
      <c r="O1124" t="s">
        <v>636</v>
      </c>
      <c r="P1124" s="102">
        <v>614</v>
      </c>
      <c r="Q1124" s="102"/>
      <c r="R1124" t="s">
        <v>3820</v>
      </c>
      <c r="S1124" s="102" t="s">
        <v>29</v>
      </c>
      <c r="T1124" s="102" t="s">
        <v>2282</v>
      </c>
      <c r="U1124" s="102" t="s">
        <v>3334</v>
      </c>
    </row>
    <row r="1125" spans="1:21" x14ac:dyDescent="0.2">
      <c r="A1125" s="102">
        <v>24747</v>
      </c>
      <c r="B1125" t="s">
        <v>2725</v>
      </c>
      <c r="C1125" t="s">
        <v>442</v>
      </c>
      <c r="D1125" t="s">
        <v>2726</v>
      </c>
      <c r="E1125" s="102">
        <v>268</v>
      </c>
      <c r="F1125" s="102"/>
      <c r="G1125" t="s">
        <v>2721</v>
      </c>
      <c r="H1125" s="102" t="s">
        <v>29</v>
      </c>
      <c r="I1125" s="102" t="s">
        <v>2282</v>
      </c>
      <c r="J1125" s="102" t="s">
        <v>2286</v>
      </c>
      <c r="L1125" s="102">
        <v>8709</v>
      </c>
      <c r="M1125" t="s">
        <v>4634</v>
      </c>
      <c r="N1125" t="s">
        <v>44</v>
      </c>
      <c r="O1125" t="s">
        <v>4635</v>
      </c>
      <c r="P1125" s="102">
        <v>176</v>
      </c>
      <c r="Q1125" s="102"/>
      <c r="R1125" t="s">
        <v>2400</v>
      </c>
      <c r="S1125" s="102" t="s">
        <v>29</v>
      </c>
      <c r="T1125" s="102" t="s">
        <v>2282</v>
      </c>
      <c r="U1125" s="102" t="s">
        <v>3334</v>
      </c>
    </row>
    <row r="1126" spans="1:21" x14ac:dyDescent="0.2">
      <c r="A1126" s="102">
        <v>10379</v>
      </c>
      <c r="B1126" t="s">
        <v>62</v>
      </c>
      <c r="C1126" t="s">
        <v>643</v>
      </c>
      <c r="D1126" t="s">
        <v>644</v>
      </c>
      <c r="E1126" s="102">
        <v>291</v>
      </c>
      <c r="F1126" s="102"/>
      <c r="G1126" t="s">
        <v>2580</v>
      </c>
      <c r="H1126" s="102" t="s">
        <v>29</v>
      </c>
      <c r="I1126" s="102" t="s">
        <v>2282</v>
      </c>
      <c r="J1126" s="102" t="s">
        <v>2286</v>
      </c>
      <c r="L1126" s="102">
        <v>31169</v>
      </c>
      <c r="M1126" t="s">
        <v>4636</v>
      </c>
      <c r="N1126" t="s">
        <v>404</v>
      </c>
      <c r="O1126" t="s">
        <v>4637</v>
      </c>
      <c r="P1126" s="102">
        <v>10400</v>
      </c>
      <c r="Q1126" s="102"/>
      <c r="R1126" t="s">
        <v>3817</v>
      </c>
      <c r="S1126" s="102" t="s">
        <v>29</v>
      </c>
      <c r="T1126" s="102" t="s">
        <v>2282</v>
      </c>
      <c r="U1126" s="102" t="s">
        <v>3334</v>
      </c>
    </row>
    <row r="1127" spans="1:21" x14ac:dyDescent="0.2">
      <c r="A1127" s="102">
        <v>25009</v>
      </c>
      <c r="B1127" t="s">
        <v>121</v>
      </c>
      <c r="C1127" t="s">
        <v>4638</v>
      </c>
      <c r="D1127" t="s">
        <v>2584</v>
      </c>
      <c r="E1127" s="102">
        <v>479</v>
      </c>
      <c r="F1127" s="102"/>
      <c r="G1127" t="s">
        <v>2583</v>
      </c>
      <c r="H1127" s="102" t="s">
        <v>29</v>
      </c>
      <c r="I1127" s="102" t="s">
        <v>2282</v>
      </c>
      <c r="J1127" s="102" t="s">
        <v>2286</v>
      </c>
      <c r="L1127" s="102">
        <v>23563</v>
      </c>
      <c r="M1127" t="s">
        <v>473</v>
      </c>
      <c r="N1127" t="s">
        <v>4639</v>
      </c>
      <c r="O1127" t="s">
        <v>169</v>
      </c>
      <c r="P1127" s="102">
        <v>10227</v>
      </c>
      <c r="Q1127" s="102"/>
      <c r="R1127" t="s">
        <v>3829</v>
      </c>
      <c r="S1127" s="102" t="s">
        <v>29</v>
      </c>
      <c r="T1127" s="102" t="s">
        <v>2282</v>
      </c>
      <c r="U1127" s="102" t="s">
        <v>3334</v>
      </c>
    </row>
    <row r="1128" spans="1:21" x14ac:dyDescent="0.2">
      <c r="A1128" s="102">
        <v>696</v>
      </c>
      <c r="B1128" t="s">
        <v>58</v>
      </c>
      <c r="C1128" t="s">
        <v>2184</v>
      </c>
      <c r="D1128" t="s">
        <v>4640</v>
      </c>
      <c r="E1128" s="102">
        <v>10292</v>
      </c>
      <c r="F1128" s="102"/>
      <c r="G1128" t="s">
        <v>2790</v>
      </c>
      <c r="H1128" s="102" t="s">
        <v>29</v>
      </c>
      <c r="I1128" s="102" t="s">
        <v>2282</v>
      </c>
      <c r="J1128" s="102" t="s">
        <v>2286</v>
      </c>
      <c r="L1128" s="102">
        <v>5183</v>
      </c>
      <c r="M1128" t="s">
        <v>707</v>
      </c>
      <c r="N1128" t="s">
        <v>967</v>
      </c>
      <c r="O1128" t="s">
        <v>4641</v>
      </c>
      <c r="P1128" s="102">
        <v>614</v>
      </c>
      <c r="Q1128" s="102"/>
      <c r="R1128" t="s">
        <v>3820</v>
      </c>
      <c r="S1128" s="102" t="s">
        <v>29</v>
      </c>
      <c r="T1128" s="102" t="s">
        <v>2282</v>
      </c>
      <c r="U1128" s="102" t="s">
        <v>3334</v>
      </c>
    </row>
    <row r="1129" spans="1:21" x14ac:dyDescent="0.2">
      <c r="A1129" s="102">
        <v>8920</v>
      </c>
      <c r="B1129" t="s">
        <v>666</v>
      </c>
      <c r="C1129" t="s">
        <v>93</v>
      </c>
      <c r="D1129" t="s">
        <v>5</v>
      </c>
      <c r="E1129" s="102">
        <v>243</v>
      </c>
      <c r="F1129" s="102"/>
      <c r="G1129" t="s">
        <v>2607</v>
      </c>
      <c r="H1129" s="102" t="s">
        <v>29</v>
      </c>
      <c r="I1129" s="102" t="s">
        <v>2282</v>
      </c>
      <c r="J1129" s="102" t="s">
        <v>2286</v>
      </c>
      <c r="L1129" s="102">
        <v>1048</v>
      </c>
      <c r="M1129" t="s">
        <v>4642</v>
      </c>
      <c r="N1129" t="s">
        <v>394</v>
      </c>
      <c r="O1129" t="s">
        <v>4641</v>
      </c>
      <c r="P1129" s="102">
        <v>614</v>
      </c>
      <c r="Q1129" s="102"/>
      <c r="R1129" t="s">
        <v>3820</v>
      </c>
      <c r="S1129" s="102" t="s">
        <v>29</v>
      </c>
      <c r="T1129" s="102" t="s">
        <v>2282</v>
      </c>
      <c r="U1129" s="102" t="s">
        <v>3334</v>
      </c>
    </row>
    <row r="1130" spans="1:21" x14ac:dyDescent="0.2">
      <c r="A1130" s="102">
        <v>28410</v>
      </c>
      <c r="B1130" t="s">
        <v>166</v>
      </c>
      <c r="C1130" t="s">
        <v>195</v>
      </c>
      <c r="D1130" t="s">
        <v>129</v>
      </c>
      <c r="E1130" s="102">
        <v>556</v>
      </c>
      <c r="F1130" s="102"/>
      <c r="G1130" t="s">
        <v>3536</v>
      </c>
      <c r="H1130" s="102" t="s">
        <v>29</v>
      </c>
      <c r="I1130" s="102" t="s">
        <v>2282</v>
      </c>
      <c r="J1130" s="102" t="s">
        <v>2286</v>
      </c>
      <c r="L1130" s="102">
        <v>27155</v>
      </c>
      <c r="M1130" t="s">
        <v>598</v>
      </c>
      <c r="N1130" t="s">
        <v>103</v>
      </c>
      <c r="O1130" t="s">
        <v>4643</v>
      </c>
      <c r="P1130" s="102">
        <v>359</v>
      </c>
      <c r="Q1130" s="102"/>
      <c r="R1130" t="s">
        <v>3816</v>
      </c>
      <c r="S1130" s="102" t="s">
        <v>29</v>
      </c>
      <c r="T1130" s="102" t="s">
        <v>2282</v>
      </c>
      <c r="U1130" s="102" t="s">
        <v>3334</v>
      </c>
    </row>
    <row r="1131" spans="1:21" x14ac:dyDescent="0.2">
      <c r="A1131" s="102">
        <v>25295</v>
      </c>
      <c r="B1131" t="s">
        <v>2008</v>
      </c>
      <c r="C1131" t="s">
        <v>2009</v>
      </c>
      <c r="D1131" t="s">
        <v>271</v>
      </c>
      <c r="E1131" s="102">
        <v>10292</v>
      </c>
      <c r="F1131" s="102"/>
      <c r="G1131" t="s">
        <v>2790</v>
      </c>
      <c r="H1131" s="102" t="s">
        <v>29</v>
      </c>
      <c r="I1131" s="102" t="s">
        <v>2282</v>
      </c>
      <c r="J1131" s="102" t="s">
        <v>2286</v>
      </c>
      <c r="L1131" s="102">
        <v>23649</v>
      </c>
      <c r="M1131" t="s">
        <v>473</v>
      </c>
      <c r="N1131" t="s">
        <v>206</v>
      </c>
      <c r="O1131" t="s">
        <v>57</v>
      </c>
      <c r="P1131" s="102">
        <v>10225</v>
      </c>
      <c r="Q1131" s="102"/>
      <c r="R1131" t="s">
        <v>2705</v>
      </c>
      <c r="S1131" s="102" t="s">
        <v>29</v>
      </c>
      <c r="T1131" s="102" t="s">
        <v>2282</v>
      </c>
      <c r="U1131" s="102" t="s">
        <v>3334</v>
      </c>
    </row>
    <row r="1132" spans="1:21" x14ac:dyDescent="0.2">
      <c r="A1132" s="102">
        <v>15133</v>
      </c>
      <c r="B1132" t="s">
        <v>121</v>
      </c>
      <c r="C1132" t="s">
        <v>2779</v>
      </c>
      <c r="D1132" t="s">
        <v>435</v>
      </c>
      <c r="E1132" s="102">
        <v>10254</v>
      </c>
      <c r="F1132" s="102"/>
      <c r="G1132" t="s">
        <v>2687</v>
      </c>
      <c r="H1132" s="102" t="s">
        <v>29</v>
      </c>
      <c r="I1132" s="102" t="s">
        <v>2282</v>
      </c>
      <c r="J1132" s="102" t="s">
        <v>2286</v>
      </c>
      <c r="L1132" s="102">
        <v>7357</v>
      </c>
      <c r="M1132" t="s">
        <v>37</v>
      </c>
      <c r="N1132" t="s">
        <v>43</v>
      </c>
      <c r="O1132" t="s">
        <v>4644</v>
      </c>
      <c r="P1132" s="102">
        <v>614</v>
      </c>
      <c r="Q1132" s="102"/>
      <c r="R1132" t="s">
        <v>3820</v>
      </c>
      <c r="S1132" s="102" t="s">
        <v>29</v>
      </c>
      <c r="T1132" s="102" t="s">
        <v>2282</v>
      </c>
      <c r="U1132" s="102" t="s">
        <v>3334</v>
      </c>
    </row>
    <row r="1133" spans="1:21" x14ac:dyDescent="0.2">
      <c r="A1133" s="102">
        <v>8874</v>
      </c>
      <c r="B1133" t="s">
        <v>198</v>
      </c>
      <c r="C1133" t="s">
        <v>2798</v>
      </c>
      <c r="D1133" t="s">
        <v>576</v>
      </c>
      <c r="E1133" s="102">
        <v>498</v>
      </c>
      <c r="F1133" s="102"/>
      <c r="G1133" t="s">
        <v>2793</v>
      </c>
      <c r="H1133" s="102" t="s">
        <v>29</v>
      </c>
      <c r="I1133" s="102" t="s">
        <v>2282</v>
      </c>
      <c r="J1133" s="102" t="s">
        <v>2286</v>
      </c>
      <c r="L1133" s="102">
        <v>10524</v>
      </c>
      <c r="M1133" t="s">
        <v>150</v>
      </c>
      <c r="N1133" t="s">
        <v>1173</v>
      </c>
      <c r="O1133" t="s">
        <v>764</v>
      </c>
      <c r="P1133" s="102">
        <v>614</v>
      </c>
      <c r="Q1133" s="102"/>
      <c r="R1133" t="s">
        <v>3820</v>
      </c>
      <c r="S1133" s="102" t="s">
        <v>29</v>
      </c>
      <c r="T1133" s="102" t="s">
        <v>2282</v>
      </c>
      <c r="U1133" s="102" t="s">
        <v>3334</v>
      </c>
    </row>
    <row r="1134" spans="1:21" x14ac:dyDescent="0.2">
      <c r="A1134" s="102">
        <v>8096</v>
      </c>
      <c r="B1134" t="s">
        <v>199</v>
      </c>
      <c r="C1134" t="s">
        <v>714</v>
      </c>
      <c r="D1134" t="s">
        <v>4152</v>
      </c>
      <c r="E1134" s="102">
        <v>252</v>
      </c>
      <c r="F1134" s="102"/>
      <c r="G1134" t="s">
        <v>2503</v>
      </c>
      <c r="H1134" s="102" t="s">
        <v>29</v>
      </c>
      <c r="I1134" s="102" t="s">
        <v>2282</v>
      </c>
      <c r="J1134" s="102" t="s">
        <v>2286</v>
      </c>
      <c r="L1134" s="102">
        <v>29432</v>
      </c>
      <c r="M1134" t="s">
        <v>158</v>
      </c>
      <c r="N1134" t="s">
        <v>309</v>
      </c>
      <c r="O1134" t="s">
        <v>221</v>
      </c>
      <c r="P1134" s="102">
        <v>359</v>
      </c>
      <c r="Q1134" s="102"/>
      <c r="R1134" t="s">
        <v>3816</v>
      </c>
      <c r="S1134" s="102" t="s">
        <v>29</v>
      </c>
      <c r="T1134" s="102" t="s">
        <v>2282</v>
      </c>
      <c r="U1134" s="102" t="s">
        <v>3334</v>
      </c>
    </row>
    <row r="1135" spans="1:21" x14ac:dyDescent="0.2">
      <c r="A1135" s="102">
        <v>5978</v>
      </c>
      <c r="B1135" t="s">
        <v>241</v>
      </c>
      <c r="C1135" t="s">
        <v>161</v>
      </c>
      <c r="D1135" t="s">
        <v>1314</v>
      </c>
      <c r="E1135" s="102">
        <v>630</v>
      </c>
      <c r="F1135" s="102"/>
      <c r="G1135" t="s">
        <v>2829</v>
      </c>
      <c r="H1135" s="102" t="s">
        <v>29</v>
      </c>
      <c r="I1135" s="102" t="s">
        <v>2282</v>
      </c>
      <c r="J1135" s="102" t="s">
        <v>2286</v>
      </c>
      <c r="L1135" s="102">
        <v>1072</v>
      </c>
      <c r="M1135" t="s">
        <v>4645</v>
      </c>
      <c r="N1135" t="s">
        <v>661</v>
      </c>
      <c r="O1135" t="s">
        <v>4646</v>
      </c>
      <c r="P1135" s="102">
        <v>539</v>
      </c>
      <c r="Q1135" s="102"/>
      <c r="R1135" t="s">
        <v>4647</v>
      </c>
      <c r="S1135" s="102" t="s">
        <v>29</v>
      </c>
      <c r="T1135" s="102" t="s">
        <v>2282</v>
      </c>
      <c r="U1135" s="102" t="s">
        <v>3334</v>
      </c>
    </row>
    <row r="1136" spans="1:21" x14ac:dyDescent="0.2">
      <c r="A1136" s="102">
        <v>654</v>
      </c>
      <c r="B1136" t="s">
        <v>142</v>
      </c>
      <c r="C1136" t="s">
        <v>364</v>
      </c>
      <c r="D1136" t="s">
        <v>870</v>
      </c>
      <c r="E1136" s="102">
        <v>10270</v>
      </c>
      <c r="F1136" s="102"/>
      <c r="G1136" t="s">
        <v>2784</v>
      </c>
      <c r="H1136" s="102" t="s">
        <v>29</v>
      </c>
      <c r="I1136" s="102" t="s">
        <v>2282</v>
      </c>
      <c r="J1136" s="102" t="s">
        <v>2286</v>
      </c>
      <c r="L1136" s="102">
        <v>23653</v>
      </c>
      <c r="M1136" t="s">
        <v>340</v>
      </c>
      <c r="N1136" t="s">
        <v>768</v>
      </c>
      <c r="O1136" t="s">
        <v>4648</v>
      </c>
      <c r="P1136" s="102">
        <v>10225</v>
      </c>
      <c r="Q1136" s="102"/>
      <c r="R1136" t="s">
        <v>2705</v>
      </c>
      <c r="S1136" s="102" t="s">
        <v>29</v>
      </c>
      <c r="T1136" s="102" t="s">
        <v>2282</v>
      </c>
      <c r="U1136" s="102" t="s">
        <v>3334</v>
      </c>
    </row>
    <row r="1137" spans="1:21" x14ac:dyDescent="0.2">
      <c r="A1137" s="102">
        <v>24529</v>
      </c>
      <c r="B1137" t="s">
        <v>477</v>
      </c>
      <c r="C1137" t="s">
        <v>36</v>
      </c>
      <c r="D1137" t="s">
        <v>4303</v>
      </c>
      <c r="E1137" s="102">
        <v>291</v>
      </c>
      <c r="F1137" s="102"/>
      <c r="G1137" t="s">
        <v>2580</v>
      </c>
      <c r="H1137" s="102" t="s">
        <v>29</v>
      </c>
      <c r="I1137" s="102" t="s">
        <v>2282</v>
      </c>
      <c r="J1137" s="102" t="s">
        <v>2286</v>
      </c>
      <c r="L1137" s="102">
        <v>29530</v>
      </c>
      <c r="M1137" t="s">
        <v>283</v>
      </c>
      <c r="N1137" t="s">
        <v>138</v>
      </c>
      <c r="O1137" t="s">
        <v>4649</v>
      </c>
      <c r="P1137" s="102">
        <v>10225</v>
      </c>
      <c r="Q1137" s="102"/>
      <c r="R1137" t="s">
        <v>2705</v>
      </c>
      <c r="S1137" s="102" t="s">
        <v>29</v>
      </c>
      <c r="T1137" s="102" t="s">
        <v>2282</v>
      </c>
      <c r="U1137" s="102" t="s">
        <v>3334</v>
      </c>
    </row>
    <row r="1138" spans="1:21" x14ac:dyDescent="0.2">
      <c r="A1138" s="102">
        <v>16085</v>
      </c>
      <c r="B1138" t="s">
        <v>30</v>
      </c>
      <c r="C1138" t="s">
        <v>710</v>
      </c>
      <c r="D1138" t="s">
        <v>314</v>
      </c>
      <c r="E1138" s="102">
        <v>598</v>
      </c>
      <c r="F1138" s="102"/>
      <c r="G1138" t="s">
        <v>1497</v>
      </c>
      <c r="H1138" s="102" t="s">
        <v>29</v>
      </c>
      <c r="I1138" s="102" t="s">
        <v>2282</v>
      </c>
      <c r="J1138" s="102" t="s">
        <v>2286</v>
      </c>
      <c r="L1138" s="102">
        <v>647</v>
      </c>
      <c r="M1138" t="s">
        <v>3851</v>
      </c>
      <c r="N1138" t="s">
        <v>229</v>
      </c>
      <c r="O1138" t="s">
        <v>551</v>
      </c>
      <c r="P1138" s="102">
        <v>164</v>
      </c>
      <c r="Q1138" s="102"/>
      <c r="R1138" t="s">
        <v>2706</v>
      </c>
      <c r="S1138" s="102" t="s">
        <v>29</v>
      </c>
      <c r="T1138" s="102" t="s">
        <v>2282</v>
      </c>
      <c r="U1138" s="102" t="s">
        <v>3334</v>
      </c>
    </row>
    <row r="1139" spans="1:21" x14ac:dyDescent="0.2">
      <c r="A1139" s="102">
        <v>16275</v>
      </c>
      <c r="B1139" t="s">
        <v>192</v>
      </c>
      <c r="C1139" t="s">
        <v>2081</v>
      </c>
      <c r="D1139" t="s">
        <v>44</v>
      </c>
      <c r="E1139" s="102">
        <v>598</v>
      </c>
      <c r="F1139" s="102"/>
      <c r="G1139" t="s">
        <v>1497</v>
      </c>
      <c r="H1139" s="102" t="s">
        <v>29</v>
      </c>
      <c r="I1139" s="102" t="s">
        <v>2282</v>
      </c>
      <c r="J1139" s="102" t="s">
        <v>2286</v>
      </c>
      <c r="L1139" s="102">
        <v>20577</v>
      </c>
      <c r="M1139" t="s">
        <v>594</v>
      </c>
      <c r="N1139" t="s">
        <v>366</v>
      </c>
      <c r="O1139" t="s">
        <v>656</v>
      </c>
      <c r="P1139" s="102">
        <v>10092</v>
      </c>
      <c r="Q1139" s="102"/>
      <c r="R1139" t="s">
        <v>1661</v>
      </c>
      <c r="S1139" s="102" t="s">
        <v>29</v>
      </c>
      <c r="T1139" s="102" t="s">
        <v>2282</v>
      </c>
      <c r="U1139" s="102" t="s">
        <v>3334</v>
      </c>
    </row>
    <row r="1140" spans="1:21" x14ac:dyDescent="0.2">
      <c r="A1140" s="102">
        <v>5942</v>
      </c>
      <c r="B1140" t="s">
        <v>124</v>
      </c>
      <c r="C1140" t="s">
        <v>2064</v>
      </c>
      <c r="D1140" t="s">
        <v>258</v>
      </c>
      <c r="E1140" s="102">
        <v>10149</v>
      </c>
      <c r="F1140" s="102"/>
      <c r="G1140" t="s">
        <v>2643</v>
      </c>
      <c r="H1140" s="102" t="s">
        <v>29</v>
      </c>
      <c r="I1140" s="102" t="s">
        <v>2282</v>
      </c>
      <c r="J1140" s="102" t="s">
        <v>2286</v>
      </c>
      <c r="L1140" s="102">
        <v>23808</v>
      </c>
      <c r="M1140" t="s">
        <v>298</v>
      </c>
      <c r="N1140" t="s">
        <v>3807</v>
      </c>
      <c r="O1140" t="s">
        <v>206</v>
      </c>
      <c r="P1140" s="102">
        <v>10007</v>
      </c>
      <c r="Q1140" s="102"/>
      <c r="R1140" t="s">
        <v>2398</v>
      </c>
      <c r="S1140" s="102" t="s">
        <v>29</v>
      </c>
      <c r="T1140" s="102" t="s">
        <v>2282</v>
      </c>
      <c r="U1140" s="102" t="s">
        <v>3334</v>
      </c>
    </row>
    <row r="1141" spans="1:21" x14ac:dyDescent="0.2">
      <c r="A1141" s="102">
        <v>16325</v>
      </c>
      <c r="B1141" t="s">
        <v>142</v>
      </c>
      <c r="C1141" t="s">
        <v>35</v>
      </c>
      <c r="D1141" t="s">
        <v>491</v>
      </c>
      <c r="E1141" s="102">
        <v>598</v>
      </c>
      <c r="F1141" s="102"/>
      <c r="G1141" t="s">
        <v>1497</v>
      </c>
      <c r="H1141" s="102" t="s">
        <v>29</v>
      </c>
      <c r="I1141" s="102" t="s">
        <v>2282</v>
      </c>
      <c r="J1141" s="102" t="s">
        <v>2286</v>
      </c>
      <c r="L1141" s="102">
        <v>28378</v>
      </c>
      <c r="M1141" t="s">
        <v>332</v>
      </c>
      <c r="N1141" t="s">
        <v>427</v>
      </c>
      <c r="O1141" t="s">
        <v>4650</v>
      </c>
      <c r="P1141" s="102">
        <v>10400</v>
      </c>
      <c r="Q1141" s="102"/>
      <c r="R1141" t="s">
        <v>3817</v>
      </c>
      <c r="S1141" s="102" t="s">
        <v>29</v>
      </c>
      <c r="T1141" s="102" t="s">
        <v>2282</v>
      </c>
      <c r="U1141" s="102" t="s">
        <v>3334</v>
      </c>
    </row>
    <row r="1142" spans="1:21" x14ac:dyDescent="0.2">
      <c r="A1142" s="102">
        <v>24718</v>
      </c>
      <c r="B1142" t="s">
        <v>37</v>
      </c>
      <c r="C1142" t="s">
        <v>35</v>
      </c>
      <c r="D1142" t="s">
        <v>164</v>
      </c>
      <c r="E1142" s="102">
        <v>706</v>
      </c>
      <c r="F1142" s="102"/>
      <c r="G1142" t="s">
        <v>3592</v>
      </c>
      <c r="H1142" s="102" t="s">
        <v>29</v>
      </c>
      <c r="I1142" s="102" t="s">
        <v>2282</v>
      </c>
      <c r="J1142" s="102" t="s">
        <v>2286</v>
      </c>
      <c r="L1142" s="102">
        <v>31060</v>
      </c>
      <c r="M1142" t="s">
        <v>3867</v>
      </c>
      <c r="N1142" t="s">
        <v>4651</v>
      </c>
      <c r="O1142" t="s">
        <v>3493</v>
      </c>
      <c r="P1142" s="102">
        <v>10007</v>
      </c>
      <c r="Q1142" s="102"/>
      <c r="R1142" t="s">
        <v>2398</v>
      </c>
      <c r="S1142" s="102" t="s">
        <v>29</v>
      </c>
      <c r="T1142" s="102" t="s">
        <v>2282</v>
      </c>
      <c r="U1142" s="102" t="s">
        <v>3334</v>
      </c>
    </row>
    <row r="1143" spans="1:21" x14ac:dyDescent="0.2">
      <c r="A1143" s="102">
        <v>24547</v>
      </c>
      <c r="B1143" t="s">
        <v>87</v>
      </c>
      <c r="C1143" t="s">
        <v>2018</v>
      </c>
      <c r="D1143" t="s">
        <v>92</v>
      </c>
      <c r="E1143" s="102">
        <v>335</v>
      </c>
      <c r="F1143" s="102"/>
      <c r="G1143" t="s">
        <v>2475</v>
      </c>
      <c r="H1143" s="102" t="s">
        <v>29</v>
      </c>
      <c r="I1143" s="102" t="s">
        <v>2282</v>
      </c>
      <c r="J1143" s="102" t="s">
        <v>2286</v>
      </c>
      <c r="L1143" s="102">
        <v>707</v>
      </c>
      <c r="M1143" t="s">
        <v>136</v>
      </c>
      <c r="N1143" t="s">
        <v>164</v>
      </c>
      <c r="O1143" t="s">
        <v>4652</v>
      </c>
      <c r="P1143" s="102">
        <v>115</v>
      </c>
      <c r="Q1143" s="102"/>
      <c r="R1143" t="s">
        <v>4653</v>
      </c>
      <c r="S1143" s="102" t="s">
        <v>29</v>
      </c>
      <c r="T1143" s="102" t="s">
        <v>2282</v>
      </c>
      <c r="U1143" s="102" t="s">
        <v>3334</v>
      </c>
    </row>
    <row r="1144" spans="1:21" x14ac:dyDescent="0.2">
      <c r="A1144" s="102">
        <v>10286</v>
      </c>
      <c r="B1144" t="s">
        <v>30</v>
      </c>
      <c r="C1144" t="s">
        <v>667</v>
      </c>
      <c r="D1144" t="s">
        <v>627</v>
      </c>
      <c r="E1144" s="102">
        <v>10030</v>
      </c>
      <c r="F1144" s="102"/>
      <c r="G1144" t="s">
        <v>1538</v>
      </c>
      <c r="H1144" s="102" t="s">
        <v>29</v>
      </c>
      <c r="I1144" s="102" t="s">
        <v>2282</v>
      </c>
      <c r="J1144" s="102" t="s">
        <v>2286</v>
      </c>
      <c r="L1144" s="102">
        <v>28165</v>
      </c>
      <c r="M1144" t="s">
        <v>4654</v>
      </c>
      <c r="N1144" t="s">
        <v>57</v>
      </c>
      <c r="O1144" t="s">
        <v>754</v>
      </c>
      <c r="P1144" s="102">
        <v>126</v>
      </c>
      <c r="Q1144" s="102"/>
      <c r="R1144" t="s">
        <v>2738</v>
      </c>
      <c r="S1144" s="102" t="s">
        <v>29</v>
      </c>
      <c r="T1144" s="102" t="s">
        <v>2282</v>
      </c>
      <c r="U1144" s="102" t="s">
        <v>3334</v>
      </c>
    </row>
    <row r="1145" spans="1:21" x14ac:dyDescent="0.2">
      <c r="A1145" s="102">
        <v>8911</v>
      </c>
      <c r="B1145" t="s">
        <v>369</v>
      </c>
      <c r="C1145" t="s">
        <v>164</v>
      </c>
      <c r="D1145" t="s">
        <v>944</v>
      </c>
      <c r="E1145" s="102">
        <v>598</v>
      </c>
      <c r="F1145" s="102"/>
      <c r="G1145" t="s">
        <v>1497</v>
      </c>
      <c r="H1145" s="102" t="s">
        <v>29</v>
      </c>
      <c r="I1145" s="102" t="s">
        <v>2282</v>
      </c>
      <c r="J1145" s="102" t="s">
        <v>2286</v>
      </c>
      <c r="L1145" s="102">
        <v>32528</v>
      </c>
      <c r="M1145" t="s">
        <v>4655</v>
      </c>
      <c r="N1145" t="s">
        <v>4656</v>
      </c>
      <c r="O1145" t="s">
        <v>527</v>
      </c>
      <c r="P1145" s="102">
        <v>567</v>
      </c>
      <c r="Q1145" s="102"/>
      <c r="R1145" t="s">
        <v>2495</v>
      </c>
      <c r="S1145" s="102" t="s">
        <v>29</v>
      </c>
      <c r="T1145" s="102" t="s">
        <v>2282</v>
      </c>
      <c r="U1145" s="102" t="s">
        <v>3334</v>
      </c>
    </row>
    <row r="1146" spans="1:21" x14ac:dyDescent="0.2">
      <c r="A1146" s="102">
        <v>20304</v>
      </c>
      <c r="B1146" t="s">
        <v>245</v>
      </c>
      <c r="C1146" t="s">
        <v>1337</v>
      </c>
      <c r="D1146" t="s">
        <v>4657</v>
      </c>
      <c r="E1146" s="102">
        <v>269</v>
      </c>
      <c r="F1146" s="102"/>
      <c r="G1146" t="s">
        <v>2765</v>
      </c>
      <c r="H1146" s="102" t="s">
        <v>29</v>
      </c>
      <c r="I1146" s="102" t="s">
        <v>2282</v>
      </c>
      <c r="J1146" s="102" t="s">
        <v>2286</v>
      </c>
      <c r="L1146" s="102">
        <v>33438</v>
      </c>
      <c r="M1146" t="s">
        <v>130</v>
      </c>
      <c r="N1146" t="s">
        <v>4658</v>
      </c>
      <c r="O1146" t="s">
        <v>4659</v>
      </c>
      <c r="P1146" s="102">
        <v>10381</v>
      </c>
      <c r="Q1146" s="102"/>
      <c r="R1146" t="s">
        <v>2691</v>
      </c>
      <c r="S1146" s="102" t="s">
        <v>29</v>
      </c>
      <c r="T1146" s="102" t="s">
        <v>2282</v>
      </c>
      <c r="U1146" s="102" t="s">
        <v>3334</v>
      </c>
    </row>
    <row r="1147" spans="1:21" x14ac:dyDescent="0.2">
      <c r="A1147" s="102">
        <v>4153</v>
      </c>
      <c r="B1147" t="s">
        <v>365</v>
      </c>
      <c r="C1147" t="s">
        <v>380</v>
      </c>
      <c r="D1147" t="s">
        <v>43</v>
      </c>
      <c r="E1147" s="102">
        <v>291</v>
      </c>
      <c r="F1147" s="102"/>
      <c r="G1147" t="s">
        <v>2580</v>
      </c>
      <c r="H1147" s="102" t="s">
        <v>29</v>
      </c>
      <c r="I1147" s="102" t="s">
        <v>2282</v>
      </c>
      <c r="J1147" s="102" t="s">
        <v>2286</v>
      </c>
      <c r="L1147" s="102">
        <v>11048</v>
      </c>
      <c r="M1147" t="s">
        <v>4660</v>
      </c>
      <c r="N1147" t="s">
        <v>4661</v>
      </c>
      <c r="O1147" t="s">
        <v>4662</v>
      </c>
      <c r="P1147" s="102">
        <v>233</v>
      </c>
      <c r="Q1147" s="102"/>
      <c r="R1147" t="s">
        <v>2446</v>
      </c>
      <c r="S1147" s="102" t="s">
        <v>29</v>
      </c>
      <c r="T1147" s="102" t="s">
        <v>2282</v>
      </c>
      <c r="U1147" s="102" t="s">
        <v>3334</v>
      </c>
    </row>
    <row r="1148" spans="1:21" x14ac:dyDescent="0.2">
      <c r="A1148" s="102">
        <v>4103</v>
      </c>
      <c r="B1148" t="s">
        <v>127</v>
      </c>
      <c r="C1148" t="s">
        <v>401</v>
      </c>
      <c r="D1148" t="s">
        <v>402</v>
      </c>
      <c r="E1148" s="102">
        <v>598</v>
      </c>
      <c r="F1148" s="102"/>
      <c r="G1148" t="s">
        <v>1497</v>
      </c>
      <c r="H1148" s="102" t="s">
        <v>29</v>
      </c>
      <c r="I1148" s="102" t="s">
        <v>2282</v>
      </c>
      <c r="J1148" s="102" t="s">
        <v>2286</v>
      </c>
      <c r="L1148" s="102">
        <v>18672</v>
      </c>
      <c r="M1148" t="s">
        <v>4663</v>
      </c>
      <c r="N1148" t="s">
        <v>515</v>
      </c>
      <c r="O1148" t="s">
        <v>4664</v>
      </c>
      <c r="P1148" s="102">
        <v>10074</v>
      </c>
      <c r="Q1148" s="102"/>
      <c r="R1148" t="s">
        <v>1667</v>
      </c>
      <c r="S1148" s="102" t="s">
        <v>29</v>
      </c>
      <c r="T1148" s="102" t="s">
        <v>2282</v>
      </c>
      <c r="U1148" s="102" t="s">
        <v>3334</v>
      </c>
    </row>
    <row r="1149" spans="1:21" x14ac:dyDescent="0.2">
      <c r="A1149" s="102">
        <v>21514</v>
      </c>
      <c r="B1149" t="s">
        <v>199</v>
      </c>
      <c r="C1149" t="s">
        <v>64</v>
      </c>
      <c r="D1149" t="s">
        <v>1864</v>
      </c>
      <c r="E1149" s="102">
        <v>10176</v>
      </c>
      <c r="F1149" s="102"/>
      <c r="G1149" t="s">
        <v>684</v>
      </c>
      <c r="H1149" s="102" t="s">
        <v>29</v>
      </c>
      <c r="I1149" s="102" t="s">
        <v>2282</v>
      </c>
      <c r="J1149" s="102" t="s">
        <v>2286</v>
      </c>
      <c r="L1149" s="102">
        <v>15789</v>
      </c>
      <c r="M1149" t="s">
        <v>153</v>
      </c>
      <c r="N1149" t="s">
        <v>4665</v>
      </c>
      <c r="O1149" t="s">
        <v>57</v>
      </c>
      <c r="P1149" s="102">
        <v>10074</v>
      </c>
      <c r="Q1149" s="102"/>
      <c r="R1149" t="s">
        <v>1667</v>
      </c>
      <c r="S1149" s="102" t="s">
        <v>29</v>
      </c>
      <c r="T1149" s="102" t="s">
        <v>2282</v>
      </c>
      <c r="U1149" s="102" t="s">
        <v>3334</v>
      </c>
    </row>
    <row r="1150" spans="1:21" x14ac:dyDescent="0.2">
      <c r="A1150" s="102">
        <v>808</v>
      </c>
      <c r="B1150" t="s">
        <v>51</v>
      </c>
      <c r="C1150" t="s">
        <v>371</v>
      </c>
      <c r="D1150" t="s">
        <v>372</v>
      </c>
      <c r="E1150" s="102">
        <v>268</v>
      </c>
      <c r="F1150" s="102"/>
      <c r="G1150" t="s">
        <v>2721</v>
      </c>
      <c r="H1150" s="102" t="s">
        <v>29</v>
      </c>
      <c r="I1150" s="102" t="s">
        <v>2282</v>
      </c>
      <c r="J1150" s="102" t="s">
        <v>2286</v>
      </c>
      <c r="L1150" s="102">
        <v>28918</v>
      </c>
      <c r="M1150" t="s">
        <v>4666</v>
      </c>
      <c r="N1150" t="s">
        <v>498</v>
      </c>
      <c r="O1150" t="s">
        <v>498</v>
      </c>
      <c r="P1150" s="102">
        <v>10341</v>
      </c>
      <c r="Q1150" s="102"/>
      <c r="R1150" t="s">
        <v>3836</v>
      </c>
      <c r="S1150" s="102" t="s">
        <v>29</v>
      </c>
      <c r="T1150" s="102" t="s">
        <v>2282</v>
      </c>
      <c r="U1150" s="102" t="s">
        <v>3334</v>
      </c>
    </row>
    <row r="1151" spans="1:21" x14ac:dyDescent="0.2">
      <c r="A1151" s="102">
        <v>25136</v>
      </c>
      <c r="B1151" t="s">
        <v>123</v>
      </c>
      <c r="C1151" t="s">
        <v>2098</v>
      </c>
      <c r="D1151" t="s">
        <v>152</v>
      </c>
      <c r="E1151" s="102">
        <v>335</v>
      </c>
      <c r="F1151" s="102"/>
      <c r="G1151" t="s">
        <v>2475</v>
      </c>
      <c r="H1151" s="102" t="s">
        <v>29</v>
      </c>
      <c r="I1151" s="102" t="s">
        <v>2282</v>
      </c>
      <c r="J1151" s="102" t="s">
        <v>2286</v>
      </c>
      <c r="L1151" s="102">
        <v>32733</v>
      </c>
      <c r="M1151" t="s">
        <v>4667</v>
      </c>
      <c r="N1151" t="s">
        <v>724</v>
      </c>
      <c r="O1151" t="s">
        <v>138</v>
      </c>
      <c r="P1151" s="102">
        <v>461</v>
      </c>
      <c r="Q1151" s="102"/>
      <c r="R1151" t="s">
        <v>2451</v>
      </c>
      <c r="S1151" s="102" t="s">
        <v>29</v>
      </c>
      <c r="T1151" s="102" t="s">
        <v>2282</v>
      </c>
      <c r="U1151" s="102" t="s">
        <v>3334</v>
      </c>
    </row>
    <row r="1152" spans="1:21" x14ac:dyDescent="0.2">
      <c r="A1152" s="102">
        <v>24348</v>
      </c>
      <c r="B1152" t="s">
        <v>130</v>
      </c>
      <c r="C1152" t="s">
        <v>372</v>
      </c>
      <c r="D1152" t="s">
        <v>2807</v>
      </c>
      <c r="E1152" s="102">
        <v>295</v>
      </c>
      <c r="F1152" s="102"/>
      <c r="G1152" t="s">
        <v>2474</v>
      </c>
      <c r="H1152" s="102" t="s">
        <v>29</v>
      </c>
      <c r="I1152" s="102" t="s">
        <v>2282</v>
      </c>
      <c r="J1152" s="102" t="s">
        <v>2286</v>
      </c>
      <c r="L1152" s="102">
        <v>22615</v>
      </c>
      <c r="M1152" t="s">
        <v>250</v>
      </c>
      <c r="N1152" t="s">
        <v>4668</v>
      </c>
      <c r="O1152" t="s">
        <v>1050</v>
      </c>
      <c r="P1152" s="102">
        <v>64</v>
      </c>
      <c r="Q1152" s="102"/>
      <c r="R1152" t="s">
        <v>3854</v>
      </c>
      <c r="S1152" s="102" t="s">
        <v>29</v>
      </c>
      <c r="T1152" s="102" t="s">
        <v>2282</v>
      </c>
      <c r="U1152" s="102" t="s">
        <v>3334</v>
      </c>
    </row>
    <row r="1153" spans="1:21" x14ac:dyDescent="0.2">
      <c r="A1153" s="102">
        <v>4098</v>
      </c>
      <c r="B1153" t="s">
        <v>139</v>
      </c>
      <c r="C1153" t="s">
        <v>2777</v>
      </c>
      <c r="D1153" t="s">
        <v>2778</v>
      </c>
      <c r="E1153" s="102">
        <v>10254</v>
      </c>
      <c r="F1153" s="102"/>
      <c r="G1153" t="s">
        <v>2687</v>
      </c>
      <c r="H1153" s="102" t="s">
        <v>29</v>
      </c>
      <c r="I1153" s="102" t="s">
        <v>2282</v>
      </c>
      <c r="J1153" s="102" t="s">
        <v>2286</v>
      </c>
      <c r="L1153" s="102">
        <v>20627</v>
      </c>
      <c r="M1153" t="s">
        <v>869</v>
      </c>
      <c r="N1153" t="s">
        <v>3914</v>
      </c>
      <c r="O1153" t="s">
        <v>279</v>
      </c>
      <c r="P1153" s="102">
        <v>10348</v>
      </c>
      <c r="Q1153" s="102"/>
      <c r="R1153" t="s">
        <v>3506</v>
      </c>
      <c r="S1153" s="102" t="s">
        <v>29</v>
      </c>
      <c r="T1153" s="102" t="s">
        <v>2282</v>
      </c>
      <c r="U1153" s="102" t="s">
        <v>3334</v>
      </c>
    </row>
    <row r="1154" spans="1:21" x14ac:dyDescent="0.2">
      <c r="A1154" s="102">
        <v>25293</v>
      </c>
      <c r="B1154" t="s">
        <v>166</v>
      </c>
      <c r="C1154" t="s">
        <v>2237</v>
      </c>
      <c r="D1154" t="s">
        <v>2238</v>
      </c>
      <c r="E1154" s="102">
        <v>300</v>
      </c>
      <c r="F1154" s="102"/>
      <c r="G1154" t="s">
        <v>2438</v>
      </c>
      <c r="H1154" s="102" t="s">
        <v>29</v>
      </c>
      <c r="I1154" s="102" t="s">
        <v>2282</v>
      </c>
      <c r="J1154" s="102" t="s">
        <v>2286</v>
      </c>
      <c r="L1154" s="102">
        <v>27959</v>
      </c>
      <c r="M1154" t="s">
        <v>4669</v>
      </c>
      <c r="N1154" t="s">
        <v>714</v>
      </c>
      <c r="O1154" t="s">
        <v>161</v>
      </c>
      <c r="P1154" s="102">
        <v>682</v>
      </c>
      <c r="Q1154" s="102"/>
      <c r="R1154" t="s">
        <v>2385</v>
      </c>
      <c r="S1154" s="102" t="s">
        <v>29</v>
      </c>
      <c r="T1154" s="102" t="s">
        <v>2282</v>
      </c>
      <c r="U1154" s="102" t="s">
        <v>3334</v>
      </c>
    </row>
    <row r="1155" spans="1:21" x14ac:dyDescent="0.2">
      <c r="A1155" s="102">
        <v>816</v>
      </c>
      <c r="B1155" t="s">
        <v>2740</v>
      </c>
      <c r="C1155" t="s">
        <v>2741</v>
      </c>
      <c r="E1155" s="102">
        <v>290</v>
      </c>
      <c r="F1155" s="102"/>
      <c r="G1155" t="s">
        <v>1419</v>
      </c>
      <c r="H1155" s="102" t="s">
        <v>29</v>
      </c>
      <c r="I1155" s="102" t="s">
        <v>2282</v>
      </c>
      <c r="J1155" s="102" t="s">
        <v>2286</v>
      </c>
      <c r="L1155" s="102">
        <v>27855</v>
      </c>
      <c r="M1155" t="s">
        <v>245</v>
      </c>
      <c r="N1155" t="s">
        <v>161</v>
      </c>
      <c r="O1155" t="s">
        <v>4670</v>
      </c>
      <c r="P1155" s="102">
        <v>10348</v>
      </c>
      <c r="Q1155" s="102"/>
      <c r="R1155" t="s">
        <v>3506</v>
      </c>
      <c r="S1155" s="102" t="s">
        <v>29</v>
      </c>
      <c r="T1155" s="102" t="s">
        <v>2282</v>
      </c>
      <c r="U1155" s="102" t="s">
        <v>3334</v>
      </c>
    </row>
    <row r="1156" spans="1:21" x14ac:dyDescent="0.2">
      <c r="A1156" s="102">
        <v>799</v>
      </c>
      <c r="B1156" t="s">
        <v>2791</v>
      </c>
      <c r="C1156" t="s">
        <v>376</v>
      </c>
      <c r="D1156" t="s">
        <v>2792</v>
      </c>
      <c r="E1156" s="102">
        <v>498</v>
      </c>
      <c r="F1156" s="102"/>
      <c r="G1156" t="s">
        <v>2793</v>
      </c>
      <c r="H1156" s="102" t="s">
        <v>29</v>
      </c>
      <c r="I1156" s="102" t="s">
        <v>2282</v>
      </c>
      <c r="J1156" s="102" t="s">
        <v>2286</v>
      </c>
      <c r="L1156" s="102">
        <v>31584</v>
      </c>
      <c r="M1156" t="s">
        <v>858</v>
      </c>
      <c r="N1156" t="s">
        <v>161</v>
      </c>
      <c r="O1156" t="s">
        <v>366</v>
      </c>
      <c r="P1156" s="102">
        <v>703</v>
      </c>
      <c r="Q1156" s="102"/>
      <c r="R1156" t="s">
        <v>2486</v>
      </c>
      <c r="S1156" s="102" t="s">
        <v>29</v>
      </c>
      <c r="T1156" s="102" t="s">
        <v>2282</v>
      </c>
      <c r="U1156" s="102" t="s">
        <v>3334</v>
      </c>
    </row>
    <row r="1157" spans="1:21" x14ac:dyDescent="0.2">
      <c r="A1157" s="102">
        <v>714</v>
      </c>
      <c r="B1157" t="s">
        <v>192</v>
      </c>
      <c r="C1157" t="s">
        <v>312</v>
      </c>
      <c r="D1157" t="s">
        <v>359</v>
      </c>
      <c r="E1157" s="102">
        <v>10064</v>
      </c>
      <c r="F1157" s="102"/>
      <c r="G1157" t="s">
        <v>2426</v>
      </c>
      <c r="H1157" s="102" t="s">
        <v>29</v>
      </c>
      <c r="I1157" s="102" t="s">
        <v>2282</v>
      </c>
      <c r="J1157" s="102" t="s">
        <v>2286</v>
      </c>
      <c r="L1157" s="102">
        <v>23233</v>
      </c>
      <c r="M1157" t="s">
        <v>256</v>
      </c>
      <c r="N1157" t="s">
        <v>4671</v>
      </c>
      <c r="O1157" t="s">
        <v>591</v>
      </c>
      <c r="P1157" s="102">
        <v>10104</v>
      </c>
      <c r="Q1157" s="102"/>
      <c r="R1157" t="s">
        <v>2346</v>
      </c>
      <c r="S1157" s="102" t="s">
        <v>29</v>
      </c>
      <c r="T1157" s="102" t="s">
        <v>2282</v>
      </c>
      <c r="U1157" s="102" t="s">
        <v>3334</v>
      </c>
    </row>
    <row r="1158" spans="1:21" x14ac:dyDescent="0.2">
      <c r="A1158" s="102">
        <v>17614</v>
      </c>
      <c r="B1158" t="s">
        <v>192</v>
      </c>
      <c r="C1158" t="s">
        <v>253</v>
      </c>
      <c r="D1158" t="s">
        <v>642</v>
      </c>
      <c r="E1158" s="102">
        <v>291</v>
      </c>
      <c r="F1158" s="102"/>
      <c r="G1158" t="s">
        <v>2580</v>
      </c>
      <c r="H1158" s="102" t="s">
        <v>29</v>
      </c>
      <c r="I1158" s="102" t="s">
        <v>2282</v>
      </c>
      <c r="J1158" s="102" t="s">
        <v>2286</v>
      </c>
      <c r="L1158" s="102">
        <v>18514</v>
      </c>
      <c r="M1158" t="s">
        <v>369</v>
      </c>
      <c r="N1158" t="s">
        <v>191</v>
      </c>
      <c r="O1158" t="s">
        <v>1119</v>
      </c>
      <c r="P1158" s="102">
        <v>10341</v>
      </c>
      <c r="Q1158" s="102"/>
      <c r="R1158" t="s">
        <v>3836</v>
      </c>
      <c r="S1158" s="102" t="s">
        <v>29</v>
      </c>
      <c r="T1158" s="102" t="s">
        <v>2282</v>
      </c>
      <c r="U1158" s="102" t="s">
        <v>3334</v>
      </c>
    </row>
    <row r="1159" spans="1:21" x14ac:dyDescent="0.2">
      <c r="A1159" s="102">
        <v>17620</v>
      </c>
      <c r="B1159" t="s">
        <v>2083</v>
      </c>
      <c r="C1159" t="s">
        <v>604</v>
      </c>
      <c r="D1159" t="s">
        <v>2084</v>
      </c>
      <c r="E1159" s="102">
        <v>598</v>
      </c>
      <c r="F1159" s="102"/>
      <c r="G1159" t="s">
        <v>1497</v>
      </c>
      <c r="H1159" s="102" t="s">
        <v>29</v>
      </c>
      <c r="I1159" s="102" t="s">
        <v>2282</v>
      </c>
      <c r="J1159" s="102" t="s">
        <v>2286</v>
      </c>
      <c r="L1159" s="102">
        <v>32500</v>
      </c>
      <c r="M1159" t="s">
        <v>4672</v>
      </c>
      <c r="N1159" t="s">
        <v>36</v>
      </c>
      <c r="O1159" t="s">
        <v>35</v>
      </c>
      <c r="P1159" s="102">
        <v>518</v>
      </c>
      <c r="Q1159" s="102"/>
      <c r="R1159" t="s">
        <v>2727</v>
      </c>
      <c r="S1159" s="102" t="s">
        <v>29</v>
      </c>
      <c r="T1159" s="102" t="s">
        <v>2282</v>
      </c>
      <c r="U1159" s="102" t="s">
        <v>3334</v>
      </c>
    </row>
    <row r="1160" spans="1:21" x14ac:dyDescent="0.2">
      <c r="A1160" s="102">
        <v>25341</v>
      </c>
      <c r="B1160" t="s">
        <v>163</v>
      </c>
      <c r="C1160" t="s">
        <v>1155</v>
      </c>
      <c r="D1160" t="s">
        <v>939</v>
      </c>
      <c r="E1160" s="102">
        <v>538</v>
      </c>
      <c r="F1160" s="102"/>
      <c r="G1160" t="s">
        <v>2348</v>
      </c>
      <c r="H1160" s="102" t="s">
        <v>29</v>
      </c>
      <c r="I1160" s="102" t="s">
        <v>2282</v>
      </c>
      <c r="J1160" s="102" t="s">
        <v>2286</v>
      </c>
      <c r="L1160" s="102">
        <v>1108</v>
      </c>
      <c r="M1160" t="s">
        <v>241</v>
      </c>
      <c r="N1160" t="s">
        <v>36</v>
      </c>
      <c r="O1160" t="s">
        <v>4673</v>
      </c>
      <c r="P1160" s="102">
        <v>518</v>
      </c>
      <c r="Q1160" s="102"/>
      <c r="R1160" t="s">
        <v>2727</v>
      </c>
      <c r="S1160" s="102" t="s">
        <v>29</v>
      </c>
      <c r="T1160" s="102" t="s">
        <v>2282</v>
      </c>
      <c r="U1160" s="102" t="s">
        <v>3334</v>
      </c>
    </row>
    <row r="1161" spans="1:21" x14ac:dyDescent="0.2">
      <c r="A1161" s="102">
        <v>16271</v>
      </c>
      <c r="B1161" t="s">
        <v>30</v>
      </c>
      <c r="C1161" t="s">
        <v>392</v>
      </c>
      <c r="D1161" t="s">
        <v>215</v>
      </c>
      <c r="E1161" s="102">
        <v>243</v>
      </c>
      <c r="F1161" s="102"/>
      <c r="G1161" t="s">
        <v>2607</v>
      </c>
      <c r="H1161" s="102" t="s">
        <v>29</v>
      </c>
      <c r="I1161" s="102" t="s">
        <v>2282</v>
      </c>
      <c r="J1161" s="102" t="s">
        <v>2286</v>
      </c>
      <c r="L1161" s="102">
        <v>5724</v>
      </c>
      <c r="M1161" t="s">
        <v>178</v>
      </c>
      <c r="N1161" t="s">
        <v>36</v>
      </c>
      <c r="O1161" t="s">
        <v>4674</v>
      </c>
      <c r="P1161" s="102">
        <v>641</v>
      </c>
      <c r="Q1161" s="102"/>
      <c r="R1161" t="s">
        <v>2712</v>
      </c>
      <c r="S1161" s="102" t="s">
        <v>29</v>
      </c>
      <c r="T1161" s="102" t="s">
        <v>2282</v>
      </c>
      <c r="U1161" s="102" t="s">
        <v>3334</v>
      </c>
    </row>
    <row r="1162" spans="1:21" x14ac:dyDescent="0.2">
      <c r="A1162" s="102">
        <v>959</v>
      </c>
      <c r="B1162" t="s">
        <v>393</v>
      </c>
      <c r="C1162" t="s">
        <v>394</v>
      </c>
      <c r="D1162" t="s">
        <v>2685</v>
      </c>
      <c r="E1162" s="102">
        <v>10254</v>
      </c>
      <c r="F1162" s="102"/>
      <c r="G1162" t="s">
        <v>2687</v>
      </c>
      <c r="H1162" s="102" t="s">
        <v>29</v>
      </c>
      <c r="I1162" s="102" t="s">
        <v>2282</v>
      </c>
      <c r="J1162" s="102" t="s">
        <v>2286</v>
      </c>
      <c r="L1162" s="102">
        <v>30730</v>
      </c>
      <c r="M1162" t="s">
        <v>298</v>
      </c>
      <c r="N1162" t="s">
        <v>4675</v>
      </c>
      <c r="O1162" t="s">
        <v>4676</v>
      </c>
      <c r="P1162" s="102">
        <v>10104</v>
      </c>
      <c r="Q1162" s="102"/>
      <c r="R1162" t="s">
        <v>2346</v>
      </c>
      <c r="S1162" s="102" t="s">
        <v>29</v>
      </c>
      <c r="T1162" s="102" t="s">
        <v>2282</v>
      </c>
      <c r="U1162" s="102" t="s">
        <v>3334</v>
      </c>
    </row>
    <row r="1163" spans="1:21" x14ac:dyDescent="0.2">
      <c r="A1163" s="102">
        <v>24527</v>
      </c>
      <c r="B1163" t="s">
        <v>122</v>
      </c>
      <c r="C1163" t="s">
        <v>2101</v>
      </c>
      <c r="D1163" t="s">
        <v>2102</v>
      </c>
      <c r="E1163" s="102">
        <v>300</v>
      </c>
      <c r="F1163" s="102"/>
      <c r="G1163" t="s">
        <v>2438</v>
      </c>
      <c r="H1163" s="102" t="s">
        <v>29</v>
      </c>
      <c r="I1163" s="102" t="s">
        <v>2282</v>
      </c>
      <c r="J1163" s="102" t="s">
        <v>2286</v>
      </c>
      <c r="L1163" s="102">
        <v>17231</v>
      </c>
      <c r="M1163" t="s">
        <v>123</v>
      </c>
      <c r="N1163" t="s">
        <v>489</v>
      </c>
      <c r="O1163" t="s">
        <v>4677</v>
      </c>
      <c r="P1163" s="102">
        <v>10074</v>
      </c>
      <c r="Q1163" s="102"/>
      <c r="R1163" t="s">
        <v>1667</v>
      </c>
      <c r="S1163" s="102" t="s">
        <v>29</v>
      </c>
      <c r="T1163" s="102" t="s">
        <v>2282</v>
      </c>
      <c r="U1163" s="102" t="s">
        <v>3334</v>
      </c>
    </row>
    <row r="1164" spans="1:21" x14ac:dyDescent="0.2">
      <c r="A1164" s="102">
        <v>25852</v>
      </c>
      <c r="B1164" t="s">
        <v>417</v>
      </c>
      <c r="C1164" t="s">
        <v>1271</v>
      </c>
      <c r="D1164" t="s">
        <v>4678</v>
      </c>
      <c r="E1164" s="102">
        <v>630</v>
      </c>
      <c r="F1164" s="102"/>
      <c r="G1164" t="s">
        <v>2829</v>
      </c>
      <c r="H1164" s="102" t="s">
        <v>29</v>
      </c>
      <c r="I1164" s="102" t="s">
        <v>2282</v>
      </c>
      <c r="J1164" s="102" t="s">
        <v>2286</v>
      </c>
      <c r="L1164" s="102">
        <v>30417</v>
      </c>
      <c r="M1164" t="s">
        <v>245</v>
      </c>
      <c r="N1164" t="s">
        <v>35</v>
      </c>
      <c r="O1164" t="s">
        <v>4679</v>
      </c>
      <c r="P1164" s="102">
        <v>703</v>
      </c>
      <c r="Q1164" s="102"/>
      <c r="R1164" t="s">
        <v>2486</v>
      </c>
      <c r="S1164" s="102" t="s">
        <v>29</v>
      </c>
      <c r="T1164" s="102" t="s">
        <v>2282</v>
      </c>
      <c r="U1164" s="102" t="s">
        <v>3334</v>
      </c>
    </row>
    <row r="1165" spans="1:21" x14ac:dyDescent="0.2">
      <c r="A1165" s="102">
        <v>24828</v>
      </c>
      <c r="B1165" t="s">
        <v>405</v>
      </c>
      <c r="C1165" t="s">
        <v>309</v>
      </c>
      <c r="D1165" t="s">
        <v>2159</v>
      </c>
      <c r="E1165" s="102">
        <v>479</v>
      </c>
      <c r="F1165" s="102"/>
      <c r="G1165" t="s">
        <v>2583</v>
      </c>
      <c r="H1165" s="102" t="s">
        <v>29</v>
      </c>
      <c r="I1165" s="102" t="s">
        <v>2282</v>
      </c>
      <c r="J1165" s="102" t="s">
        <v>2286</v>
      </c>
      <c r="L1165" s="102">
        <v>27149</v>
      </c>
      <c r="M1165" t="s">
        <v>250</v>
      </c>
      <c r="N1165" t="s">
        <v>44</v>
      </c>
      <c r="O1165" t="s">
        <v>54</v>
      </c>
      <c r="P1165" s="102">
        <v>721</v>
      </c>
      <c r="Q1165" s="102"/>
      <c r="R1165" t="s">
        <v>3883</v>
      </c>
      <c r="S1165" s="102" t="s">
        <v>29</v>
      </c>
      <c r="T1165" s="102" t="s">
        <v>2282</v>
      </c>
      <c r="U1165" s="102" t="s">
        <v>3334</v>
      </c>
    </row>
    <row r="1166" spans="1:21" x14ac:dyDescent="0.2">
      <c r="A1166" s="102">
        <v>28257</v>
      </c>
      <c r="B1166" t="s">
        <v>121</v>
      </c>
      <c r="C1166" t="s">
        <v>737</v>
      </c>
      <c r="D1166" t="s">
        <v>53</v>
      </c>
      <c r="E1166" s="102">
        <v>243</v>
      </c>
      <c r="F1166" s="102"/>
      <c r="G1166" t="s">
        <v>2607</v>
      </c>
      <c r="H1166" s="102" t="s">
        <v>29</v>
      </c>
      <c r="I1166" s="102" t="s">
        <v>2282</v>
      </c>
      <c r="J1166" s="102" t="s">
        <v>2286</v>
      </c>
      <c r="L1166" s="102">
        <v>9190</v>
      </c>
      <c r="M1166" t="s">
        <v>241</v>
      </c>
      <c r="N1166" t="s">
        <v>279</v>
      </c>
      <c r="O1166" t="s">
        <v>4680</v>
      </c>
      <c r="P1166" s="102">
        <v>341</v>
      </c>
      <c r="Q1166" s="102"/>
      <c r="R1166" t="s">
        <v>3890</v>
      </c>
      <c r="S1166" s="102" t="s">
        <v>29</v>
      </c>
      <c r="T1166" s="102" t="s">
        <v>2282</v>
      </c>
      <c r="U1166" s="102" t="s">
        <v>3334</v>
      </c>
    </row>
    <row r="1167" spans="1:21" x14ac:dyDescent="0.2">
      <c r="A1167" s="102">
        <v>5407</v>
      </c>
      <c r="B1167" t="s">
        <v>127</v>
      </c>
      <c r="C1167" t="s">
        <v>436</v>
      </c>
      <c r="D1167" t="s">
        <v>437</v>
      </c>
      <c r="E1167" s="102">
        <v>479</v>
      </c>
      <c r="F1167" s="102"/>
      <c r="G1167" t="s">
        <v>2583</v>
      </c>
      <c r="H1167" s="102" t="s">
        <v>29</v>
      </c>
      <c r="I1167" s="102" t="s">
        <v>2282</v>
      </c>
      <c r="J1167" s="102" t="s">
        <v>2286</v>
      </c>
      <c r="L1167" s="102">
        <v>30709</v>
      </c>
      <c r="M1167" t="s">
        <v>2739</v>
      </c>
      <c r="N1167" t="s">
        <v>279</v>
      </c>
      <c r="O1167" t="s">
        <v>4681</v>
      </c>
      <c r="P1167" s="102">
        <v>10104</v>
      </c>
      <c r="Q1167" s="102"/>
      <c r="R1167" t="s">
        <v>2346</v>
      </c>
      <c r="S1167" s="102" t="s">
        <v>29</v>
      </c>
      <c r="T1167" s="102" t="s">
        <v>2282</v>
      </c>
      <c r="U1167" s="102" t="s">
        <v>3334</v>
      </c>
    </row>
    <row r="1168" spans="1:21" x14ac:dyDescent="0.2">
      <c r="A1168" s="102">
        <v>24597</v>
      </c>
      <c r="B1168" t="s">
        <v>2742</v>
      </c>
      <c r="C1168" t="s">
        <v>539</v>
      </c>
      <c r="D1168" t="s">
        <v>2028</v>
      </c>
      <c r="E1168" s="102">
        <v>290</v>
      </c>
      <c r="F1168" s="102"/>
      <c r="G1168" t="s">
        <v>1419</v>
      </c>
      <c r="H1168" s="102" t="s">
        <v>29</v>
      </c>
      <c r="I1168" s="102" t="s">
        <v>2282</v>
      </c>
      <c r="J1168" s="102" t="s">
        <v>2286</v>
      </c>
      <c r="L1168" s="102">
        <v>19958</v>
      </c>
      <c r="M1168" t="s">
        <v>4682</v>
      </c>
      <c r="N1168" t="s">
        <v>4683</v>
      </c>
      <c r="O1168" t="s">
        <v>4684</v>
      </c>
      <c r="P1168" s="102">
        <v>10074</v>
      </c>
      <c r="Q1168" s="102"/>
      <c r="R1168" t="s">
        <v>1667</v>
      </c>
      <c r="S1168" s="102" t="s">
        <v>29</v>
      </c>
      <c r="T1168" s="102" t="s">
        <v>2282</v>
      </c>
      <c r="U1168" s="102" t="s">
        <v>3334</v>
      </c>
    </row>
    <row r="1169" spans="1:21" x14ac:dyDescent="0.2">
      <c r="A1169" s="102">
        <v>24590</v>
      </c>
      <c r="B1169" t="s">
        <v>198</v>
      </c>
      <c r="C1169" t="s">
        <v>2021</v>
      </c>
      <c r="D1169" t="s">
        <v>132</v>
      </c>
      <c r="E1169" s="102">
        <v>10292</v>
      </c>
      <c r="F1169" s="102"/>
      <c r="G1169" t="s">
        <v>2790</v>
      </c>
      <c r="H1169" s="102" t="s">
        <v>29</v>
      </c>
      <c r="I1169" s="102" t="s">
        <v>2282</v>
      </c>
      <c r="J1169" s="102" t="s">
        <v>2286</v>
      </c>
      <c r="L1169" s="102">
        <v>32731</v>
      </c>
      <c r="M1169" t="s">
        <v>163</v>
      </c>
      <c r="N1169" t="s">
        <v>3703</v>
      </c>
      <c r="O1169" t="s">
        <v>65</v>
      </c>
      <c r="P1169" s="102">
        <v>461</v>
      </c>
      <c r="Q1169" s="102"/>
      <c r="R1169" t="s">
        <v>2451</v>
      </c>
      <c r="S1169" s="102" t="s">
        <v>29</v>
      </c>
      <c r="T1169" s="102" t="s">
        <v>2282</v>
      </c>
      <c r="U1169" s="102" t="s">
        <v>3334</v>
      </c>
    </row>
    <row r="1170" spans="1:21" x14ac:dyDescent="0.2">
      <c r="A1170" s="102">
        <v>21497</v>
      </c>
      <c r="B1170" t="s">
        <v>37</v>
      </c>
      <c r="C1170" t="s">
        <v>319</v>
      </c>
      <c r="D1170" t="s">
        <v>65</v>
      </c>
      <c r="E1170" s="102">
        <v>291</v>
      </c>
      <c r="F1170" s="102"/>
      <c r="G1170" t="s">
        <v>2580</v>
      </c>
      <c r="H1170" s="102" t="s">
        <v>29</v>
      </c>
      <c r="I1170" s="102" t="s">
        <v>2282</v>
      </c>
      <c r="J1170" s="102" t="s">
        <v>2286</v>
      </c>
      <c r="L1170" s="102">
        <v>28337</v>
      </c>
      <c r="M1170" t="s">
        <v>594</v>
      </c>
      <c r="N1170" t="s">
        <v>84</v>
      </c>
      <c r="O1170" t="s">
        <v>4685</v>
      </c>
      <c r="P1170" s="102">
        <v>10415</v>
      </c>
      <c r="Q1170" s="102"/>
      <c r="R1170" t="s">
        <v>2541</v>
      </c>
      <c r="S1170" s="102" t="s">
        <v>29</v>
      </c>
      <c r="T1170" s="102" t="s">
        <v>2282</v>
      </c>
      <c r="U1170" s="102" t="s">
        <v>3334</v>
      </c>
    </row>
    <row r="1171" spans="1:21" x14ac:dyDescent="0.2">
      <c r="A1171" s="102">
        <v>31787</v>
      </c>
      <c r="B1171" t="s">
        <v>470</v>
      </c>
      <c r="C1171" t="s">
        <v>608</v>
      </c>
      <c r="D1171" t="s">
        <v>2581</v>
      </c>
      <c r="E1171" s="102">
        <v>291</v>
      </c>
      <c r="F1171" s="102"/>
      <c r="G1171" t="s">
        <v>2580</v>
      </c>
      <c r="H1171" s="102" t="s">
        <v>29</v>
      </c>
      <c r="I1171" s="102" t="s">
        <v>2282</v>
      </c>
      <c r="J1171" s="102" t="s">
        <v>2286</v>
      </c>
      <c r="L1171" s="102">
        <v>32143</v>
      </c>
      <c r="M1171" t="s">
        <v>40</v>
      </c>
      <c r="N1171" t="s">
        <v>4686</v>
      </c>
      <c r="O1171" t="s">
        <v>4687</v>
      </c>
      <c r="P1171" s="102">
        <v>10381</v>
      </c>
      <c r="Q1171" s="102"/>
      <c r="R1171" t="s">
        <v>2691</v>
      </c>
      <c r="S1171" s="102" t="s">
        <v>29</v>
      </c>
      <c r="T1171" s="102" t="s">
        <v>2282</v>
      </c>
      <c r="U1171" s="102" t="s">
        <v>3334</v>
      </c>
    </row>
    <row r="1172" spans="1:21" x14ac:dyDescent="0.2">
      <c r="A1172" s="102">
        <v>836</v>
      </c>
      <c r="B1172" t="s">
        <v>83</v>
      </c>
      <c r="C1172" t="s">
        <v>2794</v>
      </c>
      <c r="D1172" t="s">
        <v>2795</v>
      </c>
      <c r="E1172" s="102">
        <v>10292</v>
      </c>
      <c r="F1172" s="102"/>
      <c r="G1172" t="s">
        <v>2790</v>
      </c>
      <c r="H1172" s="102" t="s">
        <v>29</v>
      </c>
      <c r="I1172" s="102" t="s">
        <v>2282</v>
      </c>
      <c r="J1172" s="102" t="s">
        <v>2286</v>
      </c>
      <c r="L1172" s="102">
        <v>32010</v>
      </c>
      <c r="M1172" t="s">
        <v>781</v>
      </c>
      <c r="N1172" t="s">
        <v>4688</v>
      </c>
      <c r="O1172" t="s">
        <v>43</v>
      </c>
      <c r="P1172" s="102">
        <v>10104</v>
      </c>
      <c r="Q1172" s="102"/>
      <c r="R1172" t="s">
        <v>2346</v>
      </c>
      <c r="S1172" s="102" t="s">
        <v>29</v>
      </c>
      <c r="T1172" s="102" t="s">
        <v>2282</v>
      </c>
      <c r="U1172" s="102" t="s">
        <v>3334</v>
      </c>
    </row>
    <row r="1173" spans="1:21" x14ac:dyDescent="0.2">
      <c r="A1173" s="102">
        <v>32200</v>
      </c>
      <c r="B1173" t="s">
        <v>365</v>
      </c>
      <c r="C1173" t="s">
        <v>2696</v>
      </c>
      <c r="D1173" t="s">
        <v>404</v>
      </c>
      <c r="E1173" s="102">
        <v>10413</v>
      </c>
      <c r="F1173" s="102"/>
      <c r="G1173" t="s">
        <v>2694</v>
      </c>
      <c r="H1173" s="102" t="s">
        <v>29</v>
      </c>
      <c r="I1173" s="102" t="s">
        <v>2282</v>
      </c>
      <c r="J1173" s="102" t="s">
        <v>2286</v>
      </c>
      <c r="L1173" s="102">
        <v>33514</v>
      </c>
      <c r="M1173" t="s">
        <v>158</v>
      </c>
      <c r="N1173" t="s">
        <v>57</v>
      </c>
      <c r="O1173" t="s">
        <v>36</v>
      </c>
      <c r="P1173" s="102">
        <v>10104</v>
      </c>
      <c r="Q1173" s="102"/>
      <c r="R1173" t="s">
        <v>2346</v>
      </c>
      <c r="S1173" s="102" t="s">
        <v>29</v>
      </c>
      <c r="T1173" s="102" t="s">
        <v>2282</v>
      </c>
      <c r="U1173" s="102" t="s">
        <v>3334</v>
      </c>
    </row>
    <row r="1174" spans="1:21" x14ac:dyDescent="0.2">
      <c r="A1174" s="102">
        <v>5940</v>
      </c>
      <c r="B1174" t="s">
        <v>172</v>
      </c>
      <c r="C1174" t="s">
        <v>260</v>
      </c>
      <c r="D1174" t="s">
        <v>367</v>
      </c>
      <c r="E1174" s="102">
        <v>292</v>
      </c>
      <c r="F1174" s="102"/>
      <c r="G1174" t="s">
        <v>2330</v>
      </c>
      <c r="H1174" s="102" t="s">
        <v>29</v>
      </c>
      <c r="I1174" s="102" t="s">
        <v>2282</v>
      </c>
      <c r="J1174" s="102" t="s">
        <v>2286</v>
      </c>
      <c r="L1174" s="102">
        <v>29019</v>
      </c>
      <c r="M1174" t="s">
        <v>473</v>
      </c>
      <c r="N1174" t="s">
        <v>57</v>
      </c>
      <c r="O1174" t="s">
        <v>738</v>
      </c>
      <c r="P1174" s="102">
        <v>10381</v>
      </c>
      <c r="Q1174" s="102"/>
      <c r="R1174" t="s">
        <v>2691</v>
      </c>
      <c r="S1174" s="102" t="s">
        <v>29</v>
      </c>
      <c r="T1174" s="102" t="s">
        <v>2282</v>
      </c>
      <c r="U1174" s="102" t="s">
        <v>3334</v>
      </c>
    </row>
    <row r="1175" spans="1:21" x14ac:dyDescent="0.2">
      <c r="A1175" s="102">
        <v>21456</v>
      </c>
      <c r="B1175" t="s">
        <v>214</v>
      </c>
      <c r="C1175" t="s">
        <v>834</v>
      </c>
      <c r="D1175" t="s">
        <v>652</v>
      </c>
      <c r="E1175" s="102">
        <v>479</v>
      </c>
      <c r="F1175" s="102"/>
      <c r="G1175" t="s">
        <v>2583</v>
      </c>
      <c r="H1175" s="102" t="s">
        <v>29</v>
      </c>
      <c r="I1175" s="102" t="s">
        <v>2282</v>
      </c>
      <c r="J1175" s="102" t="s">
        <v>2286</v>
      </c>
      <c r="L1175" s="102">
        <v>29566</v>
      </c>
      <c r="M1175" t="s">
        <v>122</v>
      </c>
      <c r="N1175" t="s">
        <v>57</v>
      </c>
      <c r="O1175" t="s">
        <v>215</v>
      </c>
      <c r="P1175" s="102">
        <v>10045</v>
      </c>
      <c r="Q1175" s="102"/>
      <c r="R1175" t="s">
        <v>2537</v>
      </c>
      <c r="S1175" s="102" t="s">
        <v>29</v>
      </c>
      <c r="T1175" s="102" t="s">
        <v>2282</v>
      </c>
      <c r="U1175" s="102" t="s">
        <v>3334</v>
      </c>
    </row>
    <row r="1176" spans="1:21" x14ac:dyDescent="0.2">
      <c r="A1176" s="102">
        <v>24829</v>
      </c>
      <c r="B1176" t="s">
        <v>192</v>
      </c>
      <c r="C1176" t="s">
        <v>834</v>
      </c>
      <c r="D1176" t="s">
        <v>1812</v>
      </c>
      <c r="E1176" s="102">
        <v>295</v>
      </c>
      <c r="F1176" s="102"/>
      <c r="G1176" t="s">
        <v>2474</v>
      </c>
      <c r="H1176" s="102" t="s">
        <v>29</v>
      </c>
      <c r="I1176" s="102" t="s">
        <v>2282</v>
      </c>
      <c r="J1176" s="102" t="s">
        <v>2286</v>
      </c>
      <c r="L1176" s="102">
        <v>30883</v>
      </c>
      <c r="M1176" t="s">
        <v>217</v>
      </c>
      <c r="N1176" t="s">
        <v>57</v>
      </c>
      <c r="O1176" t="s">
        <v>4689</v>
      </c>
      <c r="P1176" s="102">
        <v>10223</v>
      </c>
      <c r="Q1176" s="102"/>
      <c r="R1176" t="s">
        <v>2378</v>
      </c>
      <c r="S1176" s="102" t="s">
        <v>29</v>
      </c>
      <c r="T1176" s="102" t="s">
        <v>2282</v>
      </c>
      <c r="U1176" s="102" t="s">
        <v>3334</v>
      </c>
    </row>
    <row r="1177" spans="1:21" x14ac:dyDescent="0.2">
      <c r="A1177" s="102">
        <v>1063</v>
      </c>
      <c r="B1177" t="s">
        <v>150</v>
      </c>
      <c r="C1177" t="s">
        <v>314</v>
      </c>
      <c r="D1177" t="s">
        <v>36</v>
      </c>
      <c r="E1177" s="102">
        <v>10413</v>
      </c>
      <c r="F1177" s="102"/>
      <c r="G1177" t="s">
        <v>2694</v>
      </c>
      <c r="H1177" s="102" t="s">
        <v>29</v>
      </c>
      <c r="I1177" s="102" t="s">
        <v>2282</v>
      </c>
      <c r="J1177" s="102" t="s">
        <v>2286</v>
      </c>
      <c r="L1177" s="102">
        <v>29908</v>
      </c>
      <c r="M1177" t="s">
        <v>251</v>
      </c>
      <c r="N1177" t="s">
        <v>4690</v>
      </c>
      <c r="O1177" t="s">
        <v>4691</v>
      </c>
      <c r="P1177" s="102">
        <v>10104</v>
      </c>
      <c r="Q1177" s="102"/>
      <c r="R1177" t="s">
        <v>2346</v>
      </c>
      <c r="S1177" s="102" t="s">
        <v>29</v>
      </c>
      <c r="T1177" s="102" t="s">
        <v>2282</v>
      </c>
      <c r="U1177" s="102" t="s">
        <v>3334</v>
      </c>
    </row>
    <row r="1178" spans="1:21" x14ac:dyDescent="0.2">
      <c r="A1178" s="102">
        <v>15203</v>
      </c>
      <c r="B1178" t="s">
        <v>477</v>
      </c>
      <c r="C1178" t="s">
        <v>448</v>
      </c>
      <c r="D1178" t="s">
        <v>229</v>
      </c>
      <c r="E1178" s="102">
        <v>10279</v>
      </c>
      <c r="F1178" s="102"/>
      <c r="G1178" t="s">
        <v>2800</v>
      </c>
      <c r="H1178" s="102" t="s">
        <v>29</v>
      </c>
      <c r="I1178" s="102" t="s">
        <v>2282</v>
      </c>
      <c r="J1178" s="102" t="s">
        <v>2286</v>
      </c>
      <c r="L1178" s="102">
        <v>23256</v>
      </c>
      <c r="M1178" t="s">
        <v>178</v>
      </c>
      <c r="N1178" t="s">
        <v>4692</v>
      </c>
      <c r="O1178" t="s">
        <v>4693</v>
      </c>
      <c r="P1178" s="102">
        <v>10104</v>
      </c>
      <c r="Q1178" s="102"/>
      <c r="R1178" t="s">
        <v>2346</v>
      </c>
      <c r="S1178" s="102" t="s">
        <v>29</v>
      </c>
      <c r="T1178" s="102" t="s">
        <v>2282</v>
      </c>
      <c r="U1178" s="102" t="s">
        <v>3334</v>
      </c>
    </row>
    <row r="1179" spans="1:21" x14ac:dyDescent="0.2">
      <c r="A1179" s="102">
        <v>757</v>
      </c>
      <c r="B1179" t="s">
        <v>136</v>
      </c>
      <c r="C1179" t="s">
        <v>4694</v>
      </c>
      <c r="D1179" t="s">
        <v>366</v>
      </c>
      <c r="E1179" s="102">
        <v>655</v>
      </c>
      <c r="F1179" s="102"/>
      <c r="G1179" t="s">
        <v>1516</v>
      </c>
      <c r="H1179" s="102" t="s">
        <v>29</v>
      </c>
      <c r="I1179" s="102" t="s">
        <v>2282</v>
      </c>
      <c r="J1179" s="102" t="s">
        <v>2286</v>
      </c>
      <c r="L1179" s="102">
        <v>18451</v>
      </c>
      <c r="M1179" t="s">
        <v>244</v>
      </c>
      <c r="N1179" t="s">
        <v>935</v>
      </c>
      <c r="O1179" t="s">
        <v>498</v>
      </c>
      <c r="P1179" s="102">
        <v>518</v>
      </c>
      <c r="Q1179" s="102"/>
      <c r="R1179" t="s">
        <v>2727</v>
      </c>
      <c r="S1179" s="102" t="s">
        <v>29</v>
      </c>
      <c r="T1179" s="102" t="s">
        <v>2282</v>
      </c>
      <c r="U1179" s="102" t="s">
        <v>3334</v>
      </c>
    </row>
    <row r="1180" spans="1:21" x14ac:dyDescent="0.2">
      <c r="A1180" s="102">
        <v>852</v>
      </c>
      <c r="B1180" t="s">
        <v>3584</v>
      </c>
      <c r="C1180" t="s">
        <v>2796</v>
      </c>
      <c r="D1180" t="s">
        <v>2797</v>
      </c>
      <c r="E1180" s="102">
        <v>498</v>
      </c>
      <c r="F1180" s="102"/>
      <c r="G1180" t="s">
        <v>2793</v>
      </c>
      <c r="H1180" s="102" t="s">
        <v>29</v>
      </c>
      <c r="I1180" s="102" t="s">
        <v>2282</v>
      </c>
      <c r="J1180" s="102" t="s">
        <v>2286</v>
      </c>
      <c r="L1180" s="102">
        <v>18191</v>
      </c>
      <c r="M1180" t="s">
        <v>245</v>
      </c>
      <c r="N1180" t="s">
        <v>1119</v>
      </c>
      <c r="O1180" t="s">
        <v>4695</v>
      </c>
      <c r="P1180" s="102">
        <v>703</v>
      </c>
      <c r="Q1180" s="102"/>
      <c r="R1180" t="s">
        <v>2486</v>
      </c>
      <c r="S1180" s="102" t="s">
        <v>29</v>
      </c>
      <c r="T1180" s="102" t="s">
        <v>2282</v>
      </c>
      <c r="U1180" s="102" t="s">
        <v>3334</v>
      </c>
    </row>
    <row r="1181" spans="1:21" x14ac:dyDescent="0.2">
      <c r="A1181" s="102">
        <v>866</v>
      </c>
      <c r="B1181" t="s">
        <v>30</v>
      </c>
      <c r="C1181" t="s">
        <v>2743</v>
      </c>
      <c r="D1181" t="s">
        <v>2744</v>
      </c>
      <c r="E1181" s="102">
        <v>290</v>
      </c>
      <c r="F1181" s="102"/>
      <c r="G1181" t="s">
        <v>1419</v>
      </c>
      <c r="H1181" s="102" t="s">
        <v>29</v>
      </c>
      <c r="I1181" s="102" t="s">
        <v>2282</v>
      </c>
      <c r="J1181" s="102" t="s">
        <v>2286</v>
      </c>
      <c r="L1181" s="102">
        <v>18721</v>
      </c>
      <c r="M1181" t="s">
        <v>130</v>
      </c>
      <c r="N1181" t="s">
        <v>215</v>
      </c>
      <c r="O1181" t="s">
        <v>4696</v>
      </c>
      <c r="P1181" s="102">
        <v>703</v>
      </c>
      <c r="Q1181" s="102"/>
      <c r="R1181" t="s">
        <v>2486</v>
      </c>
      <c r="S1181" s="102" t="s">
        <v>29</v>
      </c>
      <c r="T1181" s="102" t="s">
        <v>2282</v>
      </c>
      <c r="U1181" s="102" t="s">
        <v>3334</v>
      </c>
    </row>
    <row r="1182" spans="1:21" x14ac:dyDescent="0.2">
      <c r="A1182" s="102">
        <v>29367</v>
      </c>
      <c r="B1182" t="s">
        <v>214</v>
      </c>
      <c r="C1182" t="s">
        <v>699</v>
      </c>
      <c r="D1182" t="s">
        <v>2224</v>
      </c>
      <c r="E1182" s="102">
        <v>425</v>
      </c>
      <c r="F1182" s="102"/>
      <c r="G1182" t="s">
        <v>2322</v>
      </c>
      <c r="H1182" s="102" t="s">
        <v>29</v>
      </c>
      <c r="I1182" s="102" t="s">
        <v>2282</v>
      </c>
      <c r="J1182" s="102" t="s">
        <v>2286</v>
      </c>
      <c r="L1182" s="102">
        <v>29909</v>
      </c>
      <c r="M1182" t="s">
        <v>417</v>
      </c>
      <c r="N1182" t="s">
        <v>215</v>
      </c>
      <c r="O1182" t="s">
        <v>498</v>
      </c>
      <c r="P1182" s="102">
        <v>10104</v>
      </c>
      <c r="Q1182" s="102"/>
      <c r="R1182" t="s">
        <v>2346</v>
      </c>
      <c r="S1182" s="102" t="s">
        <v>29</v>
      </c>
      <c r="T1182" s="102" t="s">
        <v>2282</v>
      </c>
      <c r="U1182" s="102" t="s">
        <v>3334</v>
      </c>
    </row>
    <row r="1183" spans="1:21" x14ac:dyDescent="0.2">
      <c r="A1183" s="102">
        <v>19028</v>
      </c>
      <c r="B1183" t="s">
        <v>142</v>
      </c>
      <c r="C1183" t="s">
        <v>215</v>
      </c>
      <c r="D1183" t="s">
        <v>138</v>
      </c>
      <c r="E1183" s="102">
        <v>300</v>
      </c>
      <c r="F1183" s="102"/>
      <c r="G1183" t="s">
        <v>2438</v>
      </c>
      <c r="H1183" s="102" t="s">
        <v>29</v>
      </c>
      <c r="I1183" s="102" t="s">
        <v>2282</v>
      </c>
      <c r="J1183" s="102" t="s">
        <v>2286</v>
      </c>
      <c r="L1183" s="102">
        <v>30303</v>
      </c>
      <c r="M1183" t="s">
        <v>198</v>
      </c>
      <c r="N1183" t="s">
        <v>880</v>
      </c>
      <c r="O1183" t="s">
        <v>44</v>
      </c>
      <c r="P1183" s="102">
        <v>703</v>
      </c>
      <c r="Q1183" s="102"/>
      <c r="R1183" t="s">
        <v>2486</v>
      </c>
      <c r="S1183" s="102" t="s">
        <v>29</v>
      </c>
      <c r="T1183" s="102" t="s">
        <v>2282</v>
      </c>
      <c r="U1183" s="102" t="s">
        <v>3334</v>
      </c>
    </row>
    <row r="1184" spans="1:21" x14ac:dyDescent="0.2">
      <c r="A1184" s="102">
        <v>32190</v>
      </c>
      <c r="B1184" t="s">
        <v>365</v>
      </c>
      <c r="C1184" t="s">
        <v>373</v>
      </c>
      <c r="D1184" t="s">
        <v>2695</v>
      </c>
      <c r="E1184" s="102">
        <v>10413</v>
      </c>
      <c r="F1184" s="102"/>
      <c r="G1184" t="s">
        <v>2694</v>
      </c>
      <c r="H1184" s="102" t="s">
        <v>29</v>
      </c>
      <c r="I1184" s="102" t="s">
        <v>2282</v>
      </c>
      <c r="J1184" s="102" t="s">
        <v>2286</v>
      </c>
      <c r="L1184" s="102">
        <v>17836</v>
      </c>
      <c r="M1184" t="s">
        <v>198</v>
      </c>
      <c r="N1184" t="s">
        <v>933</v>
      </c>
      <c r="O1184" t="s">
        <v>288</v>
      </c>
      <c r="P1184" s="102">
        <v>10415</v>
      </c>
      <c r="Q1184" s="102"/>
      <c r="R1184" t="s">
        <v>2541</v>
      </c>
      <c r="S1184" s="102" t="s">
        <v>29</v>
      </c>
      <c r="T1184" s="102" t="s">
        <v>2282</v>
      </c>
      <c r="U1184" s="102" t="s">
        <v>3334</v>
      </c>
    </row>
    <row r="1185" spans="1:21" x14ac:dyDescent="0.2">
      <c r="A1185" s="102">
        <v>19553</v>
      </c>
      <c r="B1185" t="s">
        <v>166</v>
      </c>
      <c r="C1185" t="s">
        <v>1789</v>
      </c>
      <c r="D1185" t="s">
        <v>725</v>
      </c>
      <c r="E1185" s="102">
        <v>300</v>
      </c>
      <c r="F1185" s="102"/>
      <c r="G1185" t="s">
        <v>2438</v>
      </c>
      <c r="H1185" s="102" t="s">
        <v>29</v>
      </c>
      <c r="I1185" s="102" t="s">
        <v>2282</v>
      </c>
      <c r="J1185" s="102" t="s">
        <v>2286</v>
      </c>
      <c r="L1185" s="102">
        <v>5669</v>
      </c>
      <c r="M1185" t="s">
        <v>4697</v>
      </c>
      <c r="N1185" t="s">
        <v>779</v>
      </c>
      <c r="O1185" t="s">
        <v>43</v>
      </c>
      <c r="P1185" s="102">
        <v>43</v>
      </c>
      <c r="Q1185" s="102"/>
      <c r="R1185" t="s">
        <v>2497</v>
      </c>
      <c r="S1185" s="102" t="s">
        <v>29</v>
      </c>
      <c r="T1185" s="102" t="s">
        <v>2282</v>
      </c>
      <c r="U1185" s="102" t="s">
        <v>3334</v>
      </c>
    </row>
    <row r="1186" spans="1:21" x14ac:dyDescent="0.2">
      <c r="A1186" s="102">
        <v>705</v>
      </c>
      <c r="B1186" t="s">
        <v>32</v>
      </c>
      <c r="C1186" t="s">
        <v>79</v>
      </c>
      <c r="D1186" t="s">
        <v>356</v>
      </c>
      <c r="E1186" s="102">
        <v>243</v>
      </c>
      <c r="F1186" s="102"/>
      <c r="G1186" t="s">
        <v>2607</v>
      </c>
      <c r="H1186" s="102" t="s">
        <v>29</v>
      </c>
      <c r="I1186" s="102" t="s">
        <v>2282</v>
      </c>
      <c r="J1186" s="102" t="s">
        <v>2286</v>
      </c>
      <c r="L1186" s="102">
        <v>5668</v>
      </c>
      <c r="M1186" t="s">
        <v>245</v>
      </c>
      <c r="N1186" t="s">
        <v>779</v>
      </c>
      <c r="O1186" t="s">
        <v>43</v>
      </c>
      <c r="P1186" s="102">
        <v>43</v>
      </c>
      <c r="Q1186" s="102"/>
      <c r="R1186" t="s">
        <v>2497</v>
      </c>
      <c r="S1186" s="102" t="s">
        <v>29</v>
      </c>
      <c r="T1186" s="102" t="s">
        <v>2282</v>
      </c>
      <c r="U1186" s="102" t="s">
        <v>3334</v>
      </c>
    </row>
    <row r="1187" spans="1:21" x14ac:dyDescent="0.2">
      <c r="A1187" s="102">
        <v>9839</v>
      </c>
      <c r="B1187" t="s">
        <v>365</v>
      </c>
      <c r="C1187" t="s">
        <v>597</v>
      </c>
      <c r="D1187" t="s">
        <v>784</v>
      </c>
      <c r="E1187" s="102">
        <v>598</v>
      </c>
      <c r="F1187" s="102"/>
      <c r="G1187" t="s">
        <v>1497</v>
      </c>
      <c r="H1187" s="102" t="s">
        <v>29</v>
      </c>
      <c r="I1187" s="102" t="s">
        <v>2282</v>
      </c>
      <c r="J1187" s="102" t="s">
        <v>2286</v>
      </c>
      <c r="L1187" s="102">
        <v>15605</v>
      </c>
      <c r="M1187" t="s">
        <v>241</v>
      </c>
      <c r="N1187" t="s">
        <v>779</v>
      </c>
      <c r="O1187" t="s">
        <v>403</v>
      </c>
      <c r="P1187" s="102">
        <v>202</v>
      </c>
      <c r="Q1187" s="102"/>
      <c r="R1187" t="s">
        <v>2380</v>
      </c>
      <c r="S1187" s="102" t="s">
        <v>29</v>
      </c>
      <c r="T1187" s="102" t="s">
        <v>2282</v>
      </c>
      <c r="U1187" s="102" t="s">
        <v>3334</v>
      </c>
    </row>
    <row r="1188" spans="1:21" x14ac:dyDescent="0.2">
      <c r="A1188" s="102">
        <v>8918</v>
      </c>
      <c r="B1188" t="s">
        <v>219</v>
      </c>
      <c r="C1188" t="s">
        <v>34</v>
      </c>
      <c r="D1188" t="s">
        <v>2059</v>
      </c>
      <c r="E1188" s="102">
        <v>243</v>
      </c>
      <c r="F1188" s="102"/>
      <c r="G1188" t="s">
        <v>2607</v>
      </c>
      <c r="H1188" s="102" t="s">
        <v>29</v>
      </c>
      <c r="I1188" s="102" t="s">
        <v>2282</v>
      </c>
      <c r="J1188" s="102" t="s">
        <v>2286</v>
      </c>
      <c r="L1188" s="102">
        <v>33515</v>
      </c>
      <c r="M1188" t="s">
        <v>198</v>
      </c>
      <c r="N1188" t="s">
        <v>4698</v>
      </c>
      <c r="O1188" t="s">
        <v>897</v>
      </c>
      <c r="P1188" s="102">
        <v>10104</v>
      </c>
      <c r="Q1188" s="102"/>
      <c r="R1188" t="s">
        <v>2346</v>
      </c>
      <c r="S1188" s="102" t="s">
        <v>29</v>
      </c>
      <c r="T1188" s="102" t="s">
        <v>2282</v>
      </c>
      <c r="U1188" s="102" t="s">
        <v>3334</v>
      </c>
    </row>
    <row r="1189" spans="1:21" x14ac:dyDescent="0.2">
      <c r="A1189" s="102">
        <v>17712</v>
      </c>
      <c r="B1189" t="s">
        <v>136</v>
      </c>
      <c r="C1189" t="s">
        <v>138</v>
      </c>
      <c r="D1189" t="s">
        <v>212</v>
      </c>
      <c r="E1189" s="102">
        <v>295</v>
      </c>
      <c r="F1189" s="102"/>
      <c r="G1189" t="s">
        <v>2474</v>
      </c>
      <c r="H1189" s="102" t="s">
        <v>29</v>
      </c>
      <c r="I1189" s="102" t="s">
        <v>2282</v>
      </c>
      <c r="J1189" s="102" t="s">
        <v>2286</v>
      </c>
      <c r="L1189" s="102">
        <v>15949</v>
      </c>
      <c r="M1189" t="s">
        <v>707</v>
      </c>
      <c r="N1189" t="s">
        <v>403</v>
      </c>
      <c r="O1189" t="s">
        <v>303</v>
      </c>
      <c r="P1189" s="102">
        <v>10045</v>
      </c>
      <c r="Q1189" s="102"/>
      <c r="R1189" t="s">
        <v>2537</v>
      </c>
      <c r="S1189" s="102" t="s">
        <v>29</v>
      </c>
      <c r="T1189" s="102" t="s">
        <v>2282</v>
      </c>
      <c r="U1189" s="102" t="s">
        <v>3334</v>
      </c>
    </row>
    <row r="1190" spans="1:21" x14ac:dyDescent="0.2">
      <c r="A1190" s="102">
        <v>19005</v>
      </c>
      <c r="B1190" t="s">
        <v>330</v>
      </c>
      <c r="C1190" t="s">
        <v>54</v>
      </c>
      <c r="D1190" t="s">
        <v>939</v>
      </c>
      <c r="E1190" s="102">
        <v>300</v>
      </c>
      <c r="F1190" s="102"/>
      <c r="G1190" t="s">
        <v>2438</v>
      </c>
      <c r="H1190" s="102" t="s">
        <v>29</v>
      </c>
      <c r="I1190" s="102" t="s">
        <v>2282</v>
      </c>
      <c r="J1190" s="102" t="s">
        <v>2286</v>
      </c>
      <c r="L1190" s="102">
        <v>26518</v>
      </c>
      <c r="M1190" t="s">
        <v>4699</v>
      </c>
      <c r="N1190" t="s">
        <v>48</v>
      </c>
      <c r="O1190" t="s">
        <v>4700</v>
      </c>
      <c r="P1190" s="102">
        <v>534</v>
      </c>
      <c r="Q1190" s="102"/>
      <c r="R1190" t="s">
        <v>2336</v>
      </c>
      <c r="S1190" s="102" t="s">
        <v>29</v>
      </c>
      <c r="T1190" s="102" t="s">
        <v>2282</v>
      </c>
      <c r="U1190" s="102" t="s">
        <v>3334</v>
      </c>
    </row>
    <row r="1191" spans="1:21" x14ac:dyDescent="0.2">
      <c r="A1191" s="102">
        <v>19552</v>
      </c>
      <c r="B1191" t="s">
        <v>197</v>
      </c>
      <c r="C1191" t="s">
        <v>54</v>
      </c>
      <c r="D1191" t="s">
        <v>133</v>
      </c>
      <c r="E1191" s="102">
        <v>295</v>
      </c>
      <c r="F1191" s="102"/>
      <c r="G1191" t="s">
        <v>2474</v>
      </c>
      <c r="H1191" s="102" t="s">
        <v>29</v>
      </c>
      <c r="I1191" s="102" t="s">
        <v>2282</v>
      </c>
      <c r="J1191" s="102" t="s">
        <v>2286</v>
      </c>
      <c r="L1191" s="102">
        <v>1016</v>
      </c>
      <c r="M1191" t="s">
        <v>225</v>
      </c>
      <c r="N1191" t="s">
        <v>138</v>
      </c>
      <c r="O1191" t="s">
        <v>370</v>
      </c>
      <c r="P1191" s="102">
        <v>461</v>
      </c>
      <c r="Q1191" s="102"/>
      <c r="R1191" t="s">
        <v>2451</v>
      </c>
      <c r="S1191" s="102" t="s">
        <v>29</v>
      </c>
      <c r="T1191" s="102" t="s">
        <v>2282</v>
      </c>
      <c r="U1191" s="102" t="s">
        <v>3334</v>
      </c>
    </row>
    <row r="1192" spans="1:21" x14ac:dyDescent="0.2">
      <c r="A1192" s="102">
        <v>1050</v>
      </c>
      <c r="B1192" t="s">
        <v>335</v>
      </c>
      <c r="C1192" t="s">
        <v>58</v>
      </c>
      <c r="D1192" t="s">
        <v>36</v>
      </c>
      <c r="E1192" s="102">
        <v>295</v>
      </c>
      <c r="F1192" s="102"/>
      <c r="G1192" t="s">
        <v>2474</v>
      </c>
      <c r="H1192" s="102" t="s">
        <v>29</v>
      </c>
      <c r="I1192" s="102" t="s">
        <v>2282</v>
      </c>
      <c r="J1192" s="102" t="s">
        <v>2286</v>
      </c>
      <c r="L1192" s="102">
        <v>1149</v>
      </c>
      <c r="M1192" t="s">
        <v>4197</v>
      </c>
      <c r="N1192" t="s">
        <v>324</v>
      </c>
      <c r="O1192" t="s">
        <v>4701</v>
      </c>
      <c r="P1192" s="102">
        <v>442</v>
      </c>
      <c r="Q1192" s="102"/>
      <c r="R1192" t="s">
        <v>2355</v>
      </c>
      <c r="S1192" s="102" t="s">
        <v>29</v>
      </c>
      <c r="T1192" s="102" t="s">
        <v>2282</v>
      </c>
      <c r="U1192" s="102" t="s">
        <v>3334</v>
      </c>
    </row>
    <row r="1193" spans="1:21" x14ac:dyDescent="0.2">
      <c r="A1193" s="102">
        <v>745</v>
      </c>
      <c r="B1193" t="s">
        <v>121</v>
      </c>
      <c r="C1193" t="s">
        <v>46</v>
      </c>
      <c r="D1193" t="s">
        <v>2734</v>
      </c>
      <c r="E1193" s="102">
        <v>268</v>
      </c>
      <c r="F1193" s="102"/>
      <c r="G1193" t="s">
        <v>2721</v>
      </c>
      <c r="H1193" s="102" t="s">
        <v>29</v>
      </c>
      <c r="I1193" s="102" t="s">
        <v>2282</v>
      </c>
      <c r="J1193" s="102" t="s">
        <v>2286</v>
      </c>
      <c r="L1193" s="102">
        <v>30892</v>
      </c>
      <c r="M1193" t="s">
        <v>4702</v>
      </c>
      <c r="N1193" t="s">
        <v>4703</v>
      </c>
      <c r="O1193" t="s">
        <v>4703</v>
      </c>
      <c r="P1193" s="102">
        <v>10104</v>
      </c>
      <c r="Q1193" s="102"/>
      <c r="R1193" t="s">
        <v>2346</v>
      </c>
      <c r="S1193" s="102" t="s">
        <v>29</v>
      </c>
      <c r="T1193" s="102" t="s">
        <v>2282</v>
      </c>
      <c r="U1193" s="102" t="s">
        <v>3334</v>
      </c>
    </row>
    <row r="1194" spans="1:21" x14ac:dyDescent="0.2">
      <c r="A1194" s="102">
        <v>5405</v>
      </c>
      <c r="B1194" t="s">
        <v>3584</v>
      </c>
      <c r="C1194" t="s">
        <v>2157</v>
      </c>
      <c r="D1194" t="s">
        <v>2158</v>
      </c>
      <c r="E1194" s="102">
        <v>479</v>
      </c>
      <c r="F1194" s="102"/>
      <c r="G1194" t="s">
        <v>2583</v>
      </c>
      <c r="H1194" s="102" t="s">
        <v>29</v>
      </c>
      <c r="I1194" s="102" t="s">
        <v>2282</v>
      </c>
      <c r="J1194" s="102" t="s">
        <v>2286</v>
      </c>
      <c r="L1194" s="102">
        <v>31819</v>
      </c>
      <c r="M1194" t="s">
        <v>417</v>
      </c>
      <c r="N1194" t="s">
        <v>4704</v>
      </c>
      <c r="O1194" t="s">
        <v>57</v>
      </c>
      <c r="P1194" s="102">
        <v>341</v>
      </c>
      <c r="Q1194" s="102"/>
      <c r="R1194" t="s">
        <v>3890</v>
      </c>
      <c r="S1194" s="102" t="s">
        <v>29</v>
      </c>
      <c r="T1194" s="102" t="s">
        <v>2282</v>
      </c>
      <c r="U1194" s="102" t="s">
        <v>3334</v>
      </c>
    </row>
    <row r="1195" spans="1:21" x14ac:dyDescent="0.2">
      <c r="A1195" s="102">
        <v>24993</v>
      </c>
      <c r="B1195" t="s">
        <v>63</v>
      </c>
      <c r="C1195" t="s">
        <v>4705</v>
      </c>
      <c r="D1195" t="s">
        <v>4706</v>
      </c>
      <c r="E1195" s="102">
        <v>10321</v>
      </c>
      <c r="F1195" s="102"/>
      <c r="G1195" t="s">
        <v>2760</v>
      </c>
      <c r="H1195" s="102" t="s">
        <v>29</v>
      </c>
      <c r="I1195" s="102" t="s">
        <v>2282</v>
      </c>
      <c r="J1195" s="102" t="s">
        <v>2286</v>
      </c>
      <c r="L1195" s="102">
        <v>15790</v>
      </c>
      <c r="M1195" t="s">
        <v>199</v>
      </c>
      <c r="N1195" t="s">
        <v>2710</v>
      </c>
      <c r="O1195" t="s">
        <v>1053</v>
      </c>
      <c r="P1195" s="102">
        <v>10074</v>
      </c>
      <c r="Q1195" s="102"/>
      <c r="R1195" t="s">
        <v>1667</v>
      </c>
      <c r="S1195" s="102" t="s">
        <v>29</v>
      </c>
      <c r="T1195" s="102" t="s">
        <v>2282</v>
      </c>
      <c r="U1195" s="102" t="s">
        <v>3334</v>
      </c>
    </row>
    <row r="1196" spans="1:21" x14ac:dyDescent="0.2">
      <c r="A1196" s="102">
        <v>25370</v>
      </c>
      <c r="B1196" t="s">
        <v>30</v>
      </c>
      <c r="C1196" t="s">
        <v>277</v>
      </c>
      <c r="D1196" t="s">
        <v>2586</v>
      </c>
      <c r="E1196" s="102">
        <v>262</v>
      </c>
      <c r="F1196" s="102"/>
      <c r="G1196" t="s">
        <v>2481</v>
      </c>
      <c r="H1196" s="102" t="s">
        <v>29</v>
      </c>
      <c r="I1196" s="102" t="s">
        <v>2282</v>
      </c>
      <c r="J1196" s="102" t="s">
        <v>2286</v>
      </c>
      <c r="L1196" s="102">
        <v>31564</v>
      </c>
      <c r="M1196" t="s">
        <v>298</v>
      </c>
      <c r="N1196" t="s">
        <v>2710</v>
      </c>
      <c r="O1196" t="s">
        <v>4707</v>
      </c>
      <c r="P1196" s="102">
        <v>10381</v>
      </c>
      <c r="Q1196" s="102"/>
      <c r="R1196" t="s">
        <v>2691</v>
      </c>
      <c r="S1196" s="102" t="s">
        <v>29</v>
      </c>
      <c r="T1196" s="102" t="s">
        <v>2282</v>
      </c>
      <c r="U1196" s="102" t="s">
        <v>3334</v>
      </c>
    </row>
    <row r="1197" spans="1:21" x14ac:dyDescent="0.2">
      <c r="A1197" s="102">
        <v>28090</v>
      </c>
      <c r="B1197" t="s">
        <v>2826</v>
      </c>
      <c r="C1197" t="s">
        <v>2827</v>
      </c>
      <c r="D1197" t="s">
        <v>2828</v>
      </c>
      <c r="E1197" s="102">
        <v>10064</v>
      </c>
      <c r="F1197" s="102"/>
      <c r="G1197" t="s">
        <v>2426</v>
      </c>
      <c r="H1197" s="102" t="s">
        <v>29</v>
      </c>
      <c r="I1197" s="102" t="s">
        <v>2282</v>
      </c>
      <c r="J1197" s="102" t="s">
        <v>2286</v>
      </c>
      <c r="L1197" s="102">
        <v>6161</v>
      </c>
      <c r="M1197" t="s">
        <v>163</v>
      </c>
      <c r="N1197" t="s">
        <v>644</v>
      </c>
      <c r="O1197" t="s">
        <v>164</v>
      </c>
      <c r="P1197" s="102">
        <v>695</v>
      </c>
      <c r="Q1197" s="102"/>
      <c r="R1197" t="s">
        <v>2617</v>
      </c>
      <c r="S1197" s="102" t="s">
        <v>29</v>
      </c>
      <c r="T1197" s="102" t="s">
        <v>2282</v>
      </c>
      <c r="U1197" s="102" t="s">
        <v>3334</v>
      </c>
    </row>
    <row r="1198" spans="1:21" x14ac:dyDescent="0.2">
      <c r="A1198" s="102">
        <v>682</v>
      </c>
      <c r="B1198" t="s">
        <v>235</v>
      </c>
      <c r="C1198" t="s">
        <v>174</v>
      </c>
      <c r="D1198" t="s">
        <v>352</v>
      </c>
      <c r="E1198" s="102">
        <v>10149</v>
      </c>
      <c r="F1198" s="102"/>
      <c r="G1198" t="s">
        <v>2643</v>
      </c>
      <c r="H1198" s="102" t="s">
        <v>29</v>
      </c>
      <c r="I1198" s="102" t="s">
        <v>2282</v>
      </c>
      <c r="J1198" s="102" t="s">
        <v>2286</v>
      </c>
      <c r="L1198" s="102">
        <v>15613</v>
      </c>
      <c r="M1198" t="s">
        <v>37</v>
      </c>
      <c r="N1198" t="s">
        <v>4708</v>
      </c>
      <c r="O1198" t="s">
        <v>4708</v>
      </c>
      <c r="P1198" s="102">
        <v>10104</v>
      </c>
      <c r="Q1198" s="102"/>
      <c r="R1198" t="s">
        <v>2346</v>
      </c>
      <c r="S1198" s="102" t="s">
        <v>29</v>
      </c>
      <c r="T1198" s="102" t="s">
        <v>2282</v>
      </c>
      <c r="U1198" s="102" t="s">
        <v>3334</v>
      </c>
    </row>
    <row r="1199" spans="1:21" x14ac:dyDescent="0.2">
      <c r="A1199" s="102">
        <v>24497</v>
      </c>
      <c r="B1199" t="s">
        <v>2443</v>
      </c>
      <c r="C1199" t="s">
        <v>273</v>
      </c>
      <c r="D1199" t="s">
        <v>57</v>
      </c>
      <c r="E1199" s="102">
        <v>300</v>
      </c>
      <c r="F1199" s="102"/>
      <c r="G1199" t="s">
        <v>2438</v>
      </c>
      <c r="H1199" s="102" t="s">
        <v>29</v>
      </c>
      <c r="I1199" s="102" t="s">
        <v>2282</v>
      </c>
      <c r="J1199" s="102" t="s">
        <v>2286</v>
      </c>
      <c r="L1199" s="102">
        <v>14569</v>
      </c>
      <c r="M1199" t="s">
        <v>4709</v>
      </c>
      <c r="N1199" t="s">
        <v>4710</v>
      </c>
      <c r="P1199" s="102">
        <v>664</v>
      </c>
      <c r="Q1199" s="102"/>
      <c r="R1199" t="s">
        <v>3864</v>
      </c>
      <c r="S1199" s="102" t="s">
        <v>29</v>
      </c>
      <c r="T1199" s="102" t="s">
        <v>2282</v>
      </c>
      <c r="U1199" s="102" t="s">
        <v>3334</v>
      </c>
    </row>
    <row r="1200" spans="1:21" x14ac:dyDescent="0.2">
      <c r="A1200" s="102">
        <v>4104</v>
      </c>
      <c r="B1200" t="s">
        <v>124</v>
      </c>
      <c r="C1200" t="s">
        <v>302</v>
      </c>
      <c r="D1200" t="s">
        <v>276</v>
      </c>
      <c r="E1200" s="102">
        <v>598</v>
      </c>
      <c r="F1200" s="102"/>
      <c r="G1200" t="s">
        <v>1497</v>
      </c>
      <c r="H1200" s="102" t="s">
        <v>29</v>
      </c>
      <c r="I1200" s="102" t="s">
        <v>2282</v>
      </c>
      <c r="J1200" s="102" t="s">
        <v>2286</v>
      </c>
      <c r="L1200" s="102">
        <v>831</v>
      </c>
      <c r="M1200" t="s">
        <v>177</v>
      </c>
      <c r="N1200" t="s">
        <v>826</v>
      </c>
      <c r="O1200" t="s">
        <v>4711</v>
      </c>
      <c r="P1200" s="102">
        <v>444</v>
      </c>
      <c r="Q1200" s="102"/>
      <c r="R1200" t="s">
        <v>2399</v>
      </c>
      <c r="S1200" s="102" t="s">
        <v>29</v>
      </c>
      <c r="T1200" s="102" t="s">
        <v>2282</v>
      </c>
      <c r="U1200" s="102" t="s">
        <v>3334</v>
      </c>
    </row>
    <row r="1201" spans="1:21" x14ac:dyDescent="0.2">
      <c r="A1201" s="102">
        <v>1229</v>
      </c>
      <c r="B1201" t="s">
        <v>285</v>
      </c>
      <c r="C1201" t="s">
        <v>230</v>
      </c>
      <c r="D1201" t="s">
        <v>443</v>
      </c>
      <c r="E1201" s="102">
        <v>300</v>
      </c>
      <c r="F1201" s="102"/>
      <c r="G1201" t="s">
        <v>2438</v>
      </c>
      <c r="H1201" s="102" t="s">
        <v>29</v>
      </c>
      <c r="I1201" s="102" t="s">
        <v>2282</v>
      </c>
      <c r="J1201" s="102" t="s">
        <v>2286</v>
      </c>
      <c r="L1201" s="102">
        <v>31223</v>
      </c>
      <c r="M1201" t="s">
        <v>37</v>
      </c>
      <c r="N1201" t="s">
        <v>4526</v>
      </c>
      <c r="O1201" t="s">
        <v>4527</v>
      </c>
      <c r="P1201" s="102">
        <v>10403</v>
      </c>
      <c r="Q1201" s="102"/>
      <c r="R1201" t="s">
        <v>4712</v>
      </c>
      <c r="S1201" s="102" t="s">
        <v>29</v>
      </c>
      <c r="T1201" s="102" t="s">
        <v>2282</v>
      </c>
      <c r="U1201" s="102" t="s">
        <v>3334</v>
      </c>
    </row>
    <row r="1202" spans="1:21" x14ac:dyDescent="0.2">
      <c r="A1202" s="102">
        <v>18964</v>
      </c>
      <c r="B1202" t="s">
        <v>30</v>
      </c>
      <c r="C1202" t="s">
        <v>311</v>
      </c>
      <c r="D1202" t="s">
        <v>187</v>
      </c>
      <c r="E1202" s="102">
        <v>243</v>
      </c>
      <c r="F1202" s="102"/>
      <c r="G1202" t="s">
        <v>2607</v>
      </c>
      <c r="H1202" s="102" t="s">
        <v>29</v>
      </c>
      <c r="I1202" s="102" t="s">
        <v>2282</v>
      </c>
      <c r="J1202" s="102" t="s">
        <v>2286</v>
      </c>
      <c r="L1202" s="102">
        <v>26405</v>
      </c>
      <c r="M1202" t="s">
        <v>102</v>
      </c>
      <c r="N1202" t="s">
        <v>4279</v>
      </c>
      <c r="O1202" t="s">
        <v>2112</v>
      </c>
      <c r="P1202" s="102">
        <v>682</v>
      </c>
      <c r="Q1202" s="102"/>
      <c r="R1202" t="s">
        <v>2385</v>
      </c>
      <c r="S1202" s="102" t="s">
        <v>29</v>
      </c>
      <c r="T1202" s="102" t="s">
        <v>2282</v>
      </c>
      <c r="U1202" s="102" t="s">
        <v>3334</v>
      </c>
    </row>
    <row r="1203" spans="1:21" x14ac:dyDescent="0.2">
      <c r="A1203" s="102">
        <v>6088</v>
      </c>
      <c r="B1203" t="s">
        <v>647</v>
      </c>
      <c r="C1203" t="s">
        <v>2719</v>
      </c>
      <c r="D1203" t="s">
        <v>2720</v>
      </c>
      <c r="E1203" s="102">
        <v>268</v>
      </c>
      <c r="F1203" s="102"/>
      <c r="G1203" t="s">
        <v>2721</v>
      </c>
      <c r="H1203" s="102" t="s">
        <v>29</v>
      </c>
      <c r="I1203" s="102" t="s">
        <v>2282</v>
      </c>
      <c r="J1203" s="102" t="s">
        <v>2286</v>
      </c>
      <c r="L1203" s="102">
        <v>29678</v>
      </c>
      <c r="M1203" t="s">
        <v>193</v>
      </c>
      <c r="N1203" t="s">
        <v>4713</v>
      </c>
      <c r="O1203" t="s">
        <v>57</v>
      </c>
      <c r="P1203" s="102">
        <v>10350</v>
      </c>
      <c r="Q1203" s="102"/>
      <c r="R1203" t="s">
        <v>4714</v>
      </c>
      <c r="S1203" s="102" t="s">
        <v>29</v>
      </c>
      <c r="T1203" s="102" t="s">
        <v>2282</v>
      </c>
      <c r="U1203" s="102" t="s">
        <v>3334</v>
      </c>
    </row>
    <row r="1204" spans="1:21" x14ac:dyDescent="0.2">
      <c r="A1204" s="102">
        <v>10380</v>
      </c>
      <c r="B1204" t="s">
        <v>102</v>
      </c>
      <c r="C1204" t="s">
        <v>115</v>
      </c>
      <c r="D1204" t="s">
        <v>44</v>
      </c>
      <c r="E1204" s="102">
        <v>291</v>
      </c>
      <c r="F1204" s="102"/>
      <c r="G1204" t="s">
        <v>2580</v>
      </c>
      <c r="H1204" s="102" t="s">
        <v>29</v>
      </c>
      <c r="I1204" s="102" t="s">
        <v>2282</v>
      </c>
      <c r="J1204" s="102" t="s">
        <v>2286</v>
      </c>
      <c r="L1204" s="102">
        <v>10014</v>
      </c>
      <c r="M1204" t="s">
        <v>4715</v>
      </c>
      <c r="N1204" t="s">
        <v>1252</v>
      </c>
      <c r="O1204" t="s">
        <v>288</v>
      </c>
      <c r="P1204" s="102">
        <v>116</v>
      </c>
      <c r="Q1204" s="102"/>
      <c r="R1204" t="s">
        <v>2493</v>
      </c>
      <c r="S1204" s="102" t="s">
        <v>29</v>
      </c>
      <c r="T1204" s="102" t="s">
        <v>2282</v>
      </c>
      <c r="U1204" s="102" t="s">
        <v>3334</v>
      </c>
    </row>
    <row r="1205" spans="1:21" x14ac:dyDescent="0.2">
      <c r="A1205" s="102">
        <v>15272</v>
      </c>
      <c r="B1205" t="s">
        <v>666</v>
      </c>
      <c r="C1205" t="s">
        <v>689</v>
      </c>
      <c r="D1205" t="s">
        <v>152</v>
      </c>
      <c r="E1205" s="102">
        <v>10173</v>
      </c>
      <c r="F1205" s="102"/>
      <c r="G1205" t="s">
        <v>2311</v>
      </c>
      <c r="H1205" s="102" t="s">
        <v>29</v>
      </c>
      <c r="I1205" s="102" t="s">
        <v>2282</v>
      </c>
      <c r="J1205" s="102" t="s">
        <v>2286</v>
      </c>
      <c r="L1205" s="102">
        <v>731</v>
      </c>
      <c r="M1205" t="s">
        <v>4716</v>
      </c>
      <c r="N1205" t="s">
        <v>400</v>
      </c>
      <c r="O1205" t="s">
        <v>4717</v>
      </c>
      <c r="P1205" s="102">
        <v>43</v>
      </c>
      <c r="Q1205" s="102"/>
      <c r="R1205" t="s">
        <v>2497</v>
      </c>
      <c r="S1205" s="102" t="s">
        <v>29</v>
      </c>
      <c r="T1205" s="102" t="s">
        <v>2282</v>
      </c>
      <c r="U1205" s="102" t="s">
        <v>3334</v>
      </c>
    </row>
    <row r="1206" spans="1:21" x14ac:dyDescent="0.2">
      <c r="A1206" s="102">
        <v>21487</v>
      </c>
      <c r="B1206" t="s">
        <v>199</v>
      </c>
      <c r="C1206" t="s">
        <v>558</v>
      </c>
      <c r="D1206" t="s">
        <v>3693</v>
      </c>
      <c r="E1206" s="102">
        <v>10171</v>
      </c>
      <c r="F1206" s="102"/>
      <c r="G1206" t="s">
        <v>2786</v>
      </c>
      <c r="H1206" s="102" t="s">
        <v>29</v>
      </c>
      <c r="I1206" s="102" t="s">
        <v>2282</v>
      </c>
      <c r="J1206" s="102" t="s">
        <v>2286</v>
      </c>
      <c r="L1206" s="102">
        <v>15295</v>
      </c>
      <c r="M1206" t="s">
        <v>4718</v>
      </c>
      <c r="N1206" t="s">
        <v>400</v>
      </c>
      <c r="O1206" t="s">
        <v>979</v>
      </c>
      <c r="P1206" s="102">
        <v>235</v>
      </c>
      <c r="Q1206" s="102"/>
      <c r="R1206" t="s">
        <v>2453</v>
      </c>
      <c r="S1206" s="102" t="s">
        <v>29</v>
      </c>
      <c r="T1206" s="102" t="s">
        <v>2282</v>
      </c>
      <c r="U1206" s="102" t="s">
        <v>3334</v>
      </c>
    </row>
    <row r="1207" spans="1:21" x14ac:dyDescent="0.2">
      <c r="A1207" s="102">
        <v>6360</v>
      </c>
      <c r="B1207" t="s">
        <v>1320</v>
      </c>
      <c r="C1207" t="s">
        <v>946</v>
      </c>
      <c r="D1207" t="s">
        <v>882</v>
      </c>
      <c r="E1207" s="102">
        <v>10095</v>
      </c>
      <c r="F1207" s="102"/>
      <c r="G1207" t="s">
        <v>2298</v>
      </c>
      <c r="H1207" s="102" t="s">
        <v>29</v>
      </c>
      <c r="I1207" s="102" t="s">
        <v>2282</v>
      </c>
      <c r="J1207" s="102" t="s">
        <v>2286</v>
      </c>
      <c r="L1207" s="102">
        <v>31854</v>
      </c>
      <c r="M1207" t="s">
        <v>4719</v>
      </c>
      <c r="N1207" t="s">
        <v>311</v>
      </c>
      <c r="O1207" t="s">
        <v>311</v>
      </c>
      <c r="P1207" s="102">
        <v>233</v>
      </c>
      <c r="Q1207" s="102"/>
      <c r="R1207" t="s">
        <v>2446</v>
      </c>
      <c r="S1207" s="102" t="s">
        <v>29</v>
      </c>
      <c r="T1207" s="102" t="s">
        <v>2282</v>
      </c>
      <c r="U1207" s="102" t="s">
        <v>3334</v>
      </c>
    </row>
    <row r="1208" spans="1:21" x14ac:dyDescent="0.2">
      <c r="A1208" s="102">
        <v>9889</v>
      </c>
      <c r="B1208" t="s">
        <v>136</v>
      </c>
      <c r="C1208" t="s">
        <v>44</v>
      </c>
      <c r="D1208" t="s">
        <v>279</v>
      </c>
      <c r="E1208" s="102">
        <v>355</v>
      </c>
      <c r="F1208" s="102"/>
      <c r="G1208" t="s">
        <v>2392</v>
      </c>
      <c r="H1208" s="102" t="s">
        <v>29</v>
      </c>
      <c r="I1208" s="102" t="s">
        <v>2282</v>
      </c>
      <c r="J1208" s="102" t="s">
        <v>2286</v>
      </c>
      <c r="L1208" s="102">
        <v>19360</v>
      </c>
      <c r="M1208" t="s">
        <v>123</v>
      </c>
      <c r="N1208" t="s">
        <v>4720</v>
      </c>
      <c r="O1208" t="s">
        <v>4721</v>
      </c>
      <c r="P1208" s="102">
        <v>695</v>
      </c>
      <c r="Q1208" s="102"/>
      <c r="R1208" t="s">
        <v>2617</v>
      </c>
      <c r="S1208" s="102" t="s">
        <v>29</v>
      </c>
      <c r="T1208" s="102" t="s">
        <v>2282</v>
      </c>
      <c r="U1208" s="102" t="s">
        <v>3334</v>
      </c>
    </row>
    <row r="1209" spans="1:21" x14ac:dyDescent="0.2">
      <c r="A1209" s="102">
        <v>28116</v>
      </c>
      <c r="B1209" t="s">
        <v>490</v>
      </c>
      <c r="C1209" t="s">
        <v>2145</v>
      </c>
      <c r="E1209" s="102">
        <v>10224</v>
      </c>
      <c r="F1209" s="102"/>
      <c r="G1209" t="s">
        <v>2641</v>
      </c>
      <c r="H1209" s="102" t="s">
        <v>29</v>
      </c>
      <c r="I1209" s="102" t="s">
        <v>2282</v>
      </c>
      <c r="J1209" s="102" t="s">
        <v>2286</v>
      </c>
      <c r="L1209" s="102">
        <v>800</v>
      </c>
      <c r="M1209" t="s">
        <v>365</v>
      </c>
      <c r="N1209" t="s">
        <v>4722</v>
      </c>
      <c r="O1209" t="s">
        <v>809</v>
      </c>
      <c r="P1209" s="102">
        <v>10198</v>
      </c>
      <c r="Q1209" s="102"/>
      <c r="R1209" t="s">
        <v>4723</v>
      </c>
      <c r="S1209" s="102" t="s">
        <v>29</v>
      </c>
      <c r="T1209" s="102" t="s">
        <v>2282</v>
      </c>
      <c r="U1209" s="102" t="s">
        <v>3334</v>
      </c>
    </row>
    <row r="1210" spans="1:21" x14ac:dyDescent="0.2">
      <c r="A1210" s="102">
        <v>1196</v>
      </c>
      <c r="B1210" t="s">
        <v>239</v>
      </c>
      <c r="C1210" t="s">
        <v>1069</v>
      </c>
      <c r="D1210" t="s">
        <v>133</v>
      </c>
      <c r="E1210" s="102">
        <v>10224</v>
      </c>
      <c r="F1210" s="102"/>
      <c r="G1210" t="s">
        <v>2641</v>
      </c>
      <c r="H1210" s="102" t="s">
        <v>29</v>
      </c>
      <c r="I1210" s="102" t="s">
        <v>2282</v>
      </c>
      <c r="J1210" s="102" t="s">
        <v>2286</v>
      </c>
      <c r="L1210" s="102">
        <v>27173</v>
      </c>
      <c r="M1210" t="s">
        <v>199</v>
      </c>
      <c r="N1210" t="s">
        <v>4724</v>
      </c>
      <c r="O1210" t="s">
        <v>4725</v>
      </c>
      <c r="P1210" s="102">
        <v>10194</v>
      </c>
      <c r="Q1210" s="102"/>
      <c r="R1210" t="s">
        <v>3924</v>
      </c>
      <c r="S1210" s="102" t="s">
        <v>29</v>
      </c>
      <c r="T1210" s="102" t="s">
        <v>2282</v>
      </c>
      <c r="U1210" s="102" t="s">
        <v>3334</v>
      </c>
    </row>
    <row r="1211" spans="1:21" x14ac:dyDescent="0.2">
      <c r="A1211" s="102">
        <v>21911</v>
      </c>
      <c r="B1211" t="s">
        <v>136</v>
      </c>
      <c r="C1211" t="s">
        <v>2121</v>
      </c>
      <c r="D1211" t="s">
        <v>837</v>
      </c>
      <c r="E1211" s="102">
        <v>334</v>
      </c>
      <c r="F1211" s="102"/>
      <c r="G1211" t="s">
        <v>2646</v>
      </c>
      <c r="H1211" s="102" t="s">
        <v>29</v>
      </c>
      <c r="I1211" s="102" t="s">
        <v>2282</v>
      </c>
      <c r="J1211" s="102" t="s">
        <v>2286</v>
      </c>
      <c r="L1211" s="102">
        <v>22923</v>
      </c>
      <c r="M1211" t="s">
        <v>598</v>
      </c>
      <c r="N1211" t="s">
        <v>4726</v>
      </c>
      <c r="O1211" t="s">
        <v>206</v>
      </c>
      <c r="P1211" s="102">
        <v>76</v>
      </c>
      <c r="Q1211" s="102"/>
      <c r="R1211" t="s">
        <v>2279</v>
      </c>
      <c r="S1211" s="102" t="s">
        <v>29</v>
      </c>
      <c r="T1211" s="102" t="s">
        <v>2282</v>
      </c>
      <c r="U1211" s="102" t="s">
        <v>3334</v>
      </c>
    </row>
    <row r="1212" spans="1:21" x14ac:dyDescent="0.2">
      <c r="A1212" s="102">
        <v>17970</v>
      </c>
      <c r="B1212" t="s">
        <v>1334</v>
      </c>
      <c r="C1212" t="s">
        <v>1703</v>
      </c>
      <c r="D1212" t="s">
        <v>256</v>
      </c>
      <c r="E1212" s="102">
        <v>10224</v>
      </c>
      <c r="F1212" s="102"/>
      <c r="G1212" t="s">
        <v>2641</v>
      </c>
      <c r="H1212" s="102" t="s">
        <v>29</v>
      </c>
      <c r="I1212" s="102" t="s">
        <v>2282</v>
      </c>
      <c r="J1212" s="102" t="s">
        <v>2286</v>
      </c>
      <c r="L1212" s="102">
        <v>23762</v>
      </c>
      <c r="M1212" t="s">
        <v>340</v>
      </c>
      <c r="N1212" t="s">
        <v>4727</v>
      </c>
      <c r="O1212" t="s">
        <v>4728</v>
      </c>
      <c r="P1212" s="102">
        <v>600</v>
      </c>
      <c r="Q1212" s="102"/>
      <c r="R1212" t="s">
        <v>2340</v>
      </c>
      <c r="S1212" s="102" t="s">
        <v>29</v>
      </c>
      <c r="T1212" s="102" t="s">
        <v>2282</v>
      </c>
      <c r="U1212" s="102" t="s">
        <v>3334</v>
      </c>
    </row>
    <row r="1213" spans="1:21" x14ac:dyDescent="0.2">
      <c r="A1213" s="102">
        <v>16909</v>
      </c>
      <c r="B1213" t="s">
        <v>158</v>
      </c>
      <c r="C1213" t="s">
        <v>430</v>
      </c>
      <c r="D1213" t="s">
        <v>1684</v>
      </c>
      <c r="E1213" s="102">
        <v>337</v>
      </c>
      <c r="F1213" s="102"/>
      <c r="G1213" t="s">
        <v>2663</v>
      </c>
      <c r="H1213" s="102" t="s">
        <v>29</v>
      </c>
      <c r="I1213" s="102" t="s">
        <v>2282</v>
      </c>
      <c r="J1213" s="102" t="s">
        <v>2286</v>
      </c>
      <c r="L1213" s="102">
        <v>22824</v>
      </c>
      <c r="M1213" t="s">
        <v>150</v>
      </c>
      <c r="N1213" t="s">
        <v>4729</v>
      </c>
      <c r="O1213" t="s">
        <v>309</v>
      </c>
      <c r="P1213" s="102">
        <v>309</v>
      </c>
      <c r="Q1213" s="102"/>
      <c r="R1213" t="s">
        <v>2367</v>
      </c>
      <c r="S1213" s="102" t="s">
        <v>29</v>
      </c>
      <c r="T1213" s="102" t="s">
        <v>2282</v>
      </c>
      <c r="U1213" s="102" t="s">
        <v>3334</v>
      </c>
    </row>
    <row r="1214" spans="1:21" x14ac:dyDescent="0.2">
      <c r="A1214" s="102">
        <v>16228</v>
      </c>
      <c r="B1214" t="s">
        <v>88</v>
      </c>
      <c r="C1214" t="s">
        <v>1335</v>
      </c>
      <c r="D1214" t="s">
        <v>1336</v>
      </c>
      <c r="E1214" s="102">
        <v>337</v>
      </c>
      <c r="F1214" s="102"/>
      <c r="G1214" t="s">
        <v>2663</v>
      </c>
      <c r="H1214" s="102" t="s">
        <v>29</v>
      </c>
      <c r="I1214" s="102" t="s">
        <v>2282</v>
      </c>
      <c r="J1214" s="102" t="s">
        <v>2286</v>
      </c>
      <c r="L1214" s="102">
        <v>22790</v>
      </c>
      <c r="M1214" t="s">
        <v>244</v>
      </c>
      <c r="N1214" t="s">
        <v>303</v>
      </c>
      <c r="O1214" t="s">
        <v>4730</v>
      </c>
      <c r="P1214" s="102">
        <v>650</v>
      </c>
      <c r="Q1214" s="102"/>
      <c r="R1214" t="s">
        <v>2571</v>
      </c>
      <c r="S1214" s="102" t="s">
        <v>29</v>
      </c>
      <c r="T1214" s="102" t="s">
        <v>2282</v>
      </c>
      <c r="U1214" s="102" t="s">
        <v>3334</v>
      </c>
    </row>
    <row r="1215" spans="1:21" x14ac:dyDescent="0.2">
      <c r="A1215" s="102">
        <v>21917</v>
      </c>
      <c r="B1215" t="s">
        <v>171</v>
      </c>
      <c r="C1215" t="s">
        <v>2137</v>
      </c>
      <c r="D1215" t="s">
        <v>828</v>
      </c>
      <c r="E1215" s="102">
        <v>334</v>
      </c>
      <c r="F1215" s="102"/>
      <c r="G1215" t="s">
        <v>2646</v>
      </c>
      <c r="H1215" s="102" t="s">
        <v>29</v>
      </c>
      <c r="I1215" s="102" t="s">
        <v>2282</v>
      </c>
      <c r="J1215" s="102" t="s">
        <v>2286</v>
      </c>
      <c r="L1215" s="102">
        <v>22993</v>
      </c>
      <c r="M1215" t="s">
        <v>250</v>
      </c>
      <c r="N1215" t="s">
        <v>919</v>
      </c>
      <c r="O1215" t="s">
        <v>4731</v>
      </c>
      <c r="P1215" s="102">
        <v>600</v>
      </c>
      <c r="Q1215" s="102"/>
      <c r="R1215" t="s">
        <v>2340</v>
      </c>
      <c r="S1215" s="102" t="s">
        <v>29</v>
      </c>
      <c r="T1215" s="102" t="s">
        <v>2282</v>
      </c>
      <c r="U1215" s="102" t="s">
        <v>3334</v>
      </c>
    </row>
    <row r="1216" spans="1:21" x14ac:dyDescent="0.2">
      <c r="A1216" s="102">
        <v>21039</v>
      </c>
      <c r="B1216" t="s">
        <v>1339</v>
      </c>
      <c r="C1216" t="s">
        <v>1181</v>
      </c>
      <c r="D1216" t="s">
        <v>435</v>
      </c>
      <c r="E1216" s="102">
        <v>10224</v>
      </c>
      <c r="F1216" s="102"/>
      <c r="G1216" t="s">
        <v>2641</v>
      </c>
      <c r="H1216" s="102" t="s">
        <v>29</v>
      </c>
      <c r="I1216" s="102" t="s">
        <v>2282</v>
      </c>
      <c r="J1216" s="102" t="s">
        <v>2286</v>
      </c>
      <c r="L1216" s="102">
        <v>27221</v>
      </c>
      <c r="M1216" t="s">
        <v>130</v>
      </c>
      <c r="N1216" t="s">
        <v>4732</v>
      </c>
      <c r="O1216" t="s">
        <v>331</v>
      </c>
      <c r="P1216" s="102">
        <v>10390</v>
      </c>
      <c r="Q1216" s="102"/>
      <c r="R1216" t="s">
        <v>4017</v>
      </c>
      <c r="S1216" s="102" t="s">
        <v>29</v>
      </c>
      <c r="T1216" s="102" t="s">
        <v>2282</v>
      </c>
      <c r="U1216" s="102" t="s">
        <v>3334</v>
      </c>
    </row>
    <row r="1217" spans="1:21" x14ac:dyDescent="0.2">
      <c r="A1217" s="102">
        <v>33467</v>
      </c>
      <c r="B1217" t="s">
        <v>245</v>
      </c>
      <c r="C1217" t="s">
        <v>4733</v>
      </c>
      <c r="D1217" t="s">
        <v>54</v>
      </c>
      <c r="E1217" s="102">
        <v>10055</v>
      </c>
      <c r="F1217" s="102"/>
      <c r="G1217" t="s">
        <v>2619</v>
      </c>
      <c r="H1217" s="102" t="s">
        <v>29</v>
      </c>
      <c r="I1217" s="102" t="s">
        <v>2282</v>
      </c>
      <c r="J1217" s="102" t="s">
        <v>2286</v>
      </c>
      <c r="L1217" s="102">
        <v>15712</v>
      </c>
      <c r="M1217" t="s">
        <v>405</v>
      </c>
      <c r="N1217" t="s">
        <v>611</v>
      </c>
      <c r="O1217" t="s">
        <v>138</v>
      </c>
      <c r="P1217" s="102">
        <v>10039</v>
      </c>
      <c r="Q1217" s="102"/>
      <c r="R1217" t="s">
        <v>1555</v>
      </c>
      <c r="S1217" s="102" t="s">
        <v>29</v>
      </c>
      <c r="T1217" s="102" t="s">
        <v>2282</v>
      </c>
      <c r="U1217" s="102" t="s">
        <v>3334</v>
      </c>
    </row>
    <row r="1218" spans="1:21" x14ac:dyDescent="0.2">
      <c r="A1218" s="102">
        <v>21912</v>
      </c>
      <c r="B1218" t="s">
        <v>2739</v>
      </c>
      <c r="C1218" t="s">
        <v>774</v>
      </c>
      <c r="D1218" t="s">
        <v>124</v>
      </c>
      <c r="E1218" s="102">
        <v>334</v>
      </c>
      <c r="F1218" s="102"/>
      <c r="G1218" t="s">
        <v>2646</v>
      </c>
      <c r="H1218" s="102" t="s">
        <v>29</v>
      </c>
      <c r="I1218" s="102" t="s">
        <v>2282</v>
      </c>
      <c r="J1218" s="102" t="s">
        <v>2286</v>
      </c>
      <c r="L1218" s="102">
        <v>22949</v>
      </c>
      <c r="M1218" t="s">
        <v>598</v>
      </c>
      <c r="N1218" t="s">
        <v>4734</v>
      </c>
      <c r="O1218" t="s">
        <v>4735</v>
      </c>
      <c r="P1218" s="102">
        <v>10198</v>
      </c>
      <c r="Q1218" s="102"/>
      <c r="R1218" t="s">
        <v>4723</v>
      </c>
      <c r="S1218" s="102" t="s">
        <v>29</v>
      </c>
      <c r="T1218" s="102" t="s">
        <v>2282</v>
      </c>
      <c r="U1218" s="102" t="s">
        <v>3334</v>
      </c>
    </row>
    <row r="1219" spans="1:21" x14ac:dyDescent="0.2">
      <c r="A1219" s="102">
        <v>28637</v>
      </c>
      <c r="B1219" t="s">
        <v>769</v>
      </c>
      <c r="C1219" t="s">
        <v>43</v>
      </c>
      <c r="D1219" t="s">
        <v>284</v>
      </c>
      <c r="E1219" s="102">
        <v>712</v>
      </c>
      <c r="F1219" s="102"/>
      <c r="G1219" t="s">
        <v>2642</v>
      </c>
      <c r="H1219" s="102" t="s">
        <v>29</v>
      </c>
      <c r="I1219" s="102" t="s">
        <v>2282</v>
      </c>
      <c r="J1219" s="102" t="s">
        <v>2286</v>
      </c>
      <c r="L1219" s="102">
        <v>31465</v>
      </c>
      <c r="M1219" t="s">
        <v>177</v>
      </c>
      <c r="N1219" t="s">
        <v>4736</v>
      </c>
      <c r="O1219" t="s">
        <v>805</v>
      </c>
      <c r="P1219" s="102">
        <v>10202</v>
      </c>
      <c r="Q1219" s="102"/>
      <c r="R1219" t="s">
        <v>1952</v>
      </c>
      <c r="S1219" s="102" t="s">
        <v>29</v>
      </c>
      <c r="T1219" s="102" t="s">
        <v>2282</v>
      </c>
      <c r="U1219" s="102" t="s">
        <v>3334</v>
      </c>
    </row>
    <row r="1220" spans="1:21" x14ac:dyDescent="0.2">
      <c r="A1220" s="102">
        <v>19802</v>
      </c>
      <c r="B1220" t="s">
        <v>166</v>
      </c>
      <c r="C1220" t="s">
        <v>69</v>
      </c>
      <c r="D1220" t="s">
        <v>54</v>
      </c>
      <c r="E1220" s="102">
        <v>337</v>
      </c>
      <c r="F1220" s="102"/>
      <c r="G1220" t="s">
        <v>2663</v>
      </c>
      <c r="H1220" s="102" t="s">
        <v>29</v>
      </c>
      <c r="I1220" s="102" t="s">
        <v>2282</v>
      </c>
      <c r="J1220" s="102" t="s">
        <v>2286</v>
      </c>
      <c r="L1220" s="102">
        <v>23377</v>
      </c>
      <c r="M1220" t="s">
        <v>198</v>
      </c>
      <c r="N1220" t="s">
        <v>3903</v>
      </c>
      <c r="O1220" t="s">
        <v>229</v>
      </c>
      <c r="P1220" s="102">
        <v>393</v>
      </c>
      <c r="Q1220" s="102"/>
      <c r="R1220" t="s">
        <v>3904</v>
      </c>
      <c r="S1220" s="102" t="s">
        <v>29</v>
      </c>
      <c r="T1220" s="102" t="s">
        <v>2282</v>
      </c>
      <c r="U1220" s="102" t="s">
        <v>3334</v>
      </c>
    </row>
    <row r="1221" spans="1:21" x14ac:dyDescent="0.2">
      <c r="A1221" s="102">
        <v>16912</v>
      </c>
      <c r="B1221" t="s">
        <v>2141</v>
      </c>
      <c r="C1221" t="s">
        <v>399</v>
      </c>
      <c r="D1221" t="s">
        <v>348</v>
      </c>
      <c r="E1221" s="102">
        <v>334</v>
      </c>
      <c r="F1221" s="102"/>
      <c r="G1221" t="s">
        <v>2646</v>
      </c>
      <c r="H1221" s="102" t="s">
        <v>29</v>
      </c>
      <c r="I1221" s="102" t="s">
        <v>2282</v>
      </c>
      <c r="J1221" s="102" t="s">
        <v>2286</v>
      </c>
      <c r="L1221" s="102">
        <v>22831</v>
      </c>
      <c r="M1221" t="s">
        <v>26</v>
      </c>
      <c r="N1221" t="s">
        <v>4737</v>
      </c>
      <c r="O1221" t="s">
        <v>57</v>
      </c>
      <c r="P1221" s="102">
        <v>309</v>
      </c>
      <c r="Q1221" s="102"/>
      <c r="R1221" t="s">
        <v>2367</v>
      </c>
      <c r="S1221" s="102" t="s">
        <v>29</v>
      </c>
      <c r="T1221" s="102" t="s">
        <v>2282</v>
      </c>
      <c r="U1221" s="102" t="s">
        <v>3334</v>
      </c>
    </row>
    <row r="1222" spans="1:21" x14ac:dyDescent="0.2">
      <c r="A1222" s="102">
        <v>20726</v>
      </c>
      <c r="B1222" t="s">
        <v>124</v>
      </c>
      <c r="C1222" t="s">
        <v>726</v>
      </c>
      <c r="D1222" t="s">
        <v>558</v>
      </c>
      <c r="E1222" s="102">
        <v>334</v>
      </c>
      <c r="F1222" s="102"/>
      <c r="G1222" t="s">
        <v>2646</v>
      </c>
      <c r="H1222" s="102" t="s">
        <v>29</v>
      </c>
      <c r="I1222" s="102" t="s">
        <v>2282</v>
      </c>
      <c r="J1222" s="102" t="s">
        <v>2286</v>
      </c>
      <c r="L1222" s="102">
        <v>22500</v>
      </c>
      <c r="M1222" t="s">
        <v>707</v>
      </c>
      <c r="N1222" t="s">
        <v>4738</v>
      </c>
      <c r="O1222" t="s">
        <v>289</v>
      </c>
      <c r="P1222" s="102">
        <v>393</v>
      </c>
      <c r="Q1222" s="102"/>
      <c r="R1222" t="s">
        <v>3904</v>
      </c>
      <c r="S1222" s="102" t="s">
        <v>29</v>
      </c>
      <c r="T1222" s="102" t="s">
        <v>2282</v>
      </c>
      <c r="U1222" s="102" t="s">
        <v>3334</v>
      </c>
    </row>
    <row r="1223" spans="1:21" x14ac:dyDescent="0.2">
      <c r="A1223" s="102">
        <v>993</v>
      </c>
      <c r="B1223" t="s">
        <v>483</v>
      </c>
      <c r="C1223" t="s">
        <v>215</v>
      </c>
      <c r="D1223" t="s">
        <v>605</v>
      </c>
      <c r="E1223" s="102">
        <v>337</v>
      </c>
      <c r="F1223" s="102"/>
      <c r="G1223" t="s">
        <v>2663</v>
      </c>
      <c r="H1223" s="102" t="s">
        <v>29</v>
      </c>
      <c r="I1223" s="102" t="s">
        <v>2282</v>
      </c>
      <c r="J1223" s="102" t="s">
        <v>2286</v>
      </c>
      <c r="L1223" s="102">
        <v>19571</v>
      </c>
      <c r="M1223" t="s">
        <v>272</v>
      </c>
      <c r="N1223" t="s">
        <v>4739</v>
      </c>
      <c r="O1223" t="s">
        <v>1096</v>
      </c>
      <c r="P1223" s="102">
        <v>310</v>
      </c>
      <c r="Q1223" s="102"/>
      <c r="R1223" t="s">
        <v>2391</v>
      </c>
      <c r="S1223" s="102" t="s">
        <v>29</v>
      </c>
      <c r="T1223" s="102" t="s">
        <v>2282</v>
      </c>
      <c r="U1223" s="102" t="s">
        <v>3334</v>
      </c>
    </row>
    <row r="1224" spans="1:21" x14ac:dyDescent="0.2">
      <c r="A1224" s="102">
        <v>8636</v>
      </c>
      <c r="B1224" t="s">
        <v>241</v>
      </c>
      <c r="C1224" t="s">
        <v>65</v>
      </c>
      <c r="D1224" t="s">
        <v>138</v>
      </c>
      <c r="E1224" s="102">
        <v>10224</v>
      </c>
      <c r="F1224" s="102"/>
      <c r="G1224" t="s">
        <v>2641</v>
      </c>
      <c r="H1224" s="102" t="s">
        <v>29</v>
      </c>
      <c r="I1224" s="102" t="s">
        <v>2282</v>
      </c>
      <c r="J1224" s="102" t="s">
        <v>2286</v>
      </c>
      <c r="L1224" s="102">
        <v>22833</v>
      </c>
      <c r="M1224" t="s">
        <v>178</v>
      </c>
      <c r="N1224" t="s">
        <v>212</v>
      </c>
      <c r="O1224" t="s">
        <v>4740</v>
      </c>
      <c r="P1224" s="102">
        <v>309</v>
      </c>
      <c r="Q1224" s="102"/>
      <c r="R1224" t="s">
        <v>2367</v>
      </c>
      <c r="S1224" s="102" t="s">
        <v>29</v>
      </c>
      <c r="T1224" s="102" t="s">
        <v>2282</v>
      </c>
      <c r="U1224" s="102" t="s">
        <v>3334</v>
      </c>
    </row>
    <row r="1225" spans="1:21" x14ac:dyDescent="0.2">
      <c r="A1225" s="102">
        <v>1085</v>
      </c>
      <c r="B1225" t="s">
        <v>124</v>
      </c>
      <c r="C1225" t="s">
        <v>828</v>
      </c>
      <c r="D1225" t="s">
        <v>1056</v>
      </c>
      <c r="E1225" s="102">
        <v>337</v>
      </c>
      <c r="F1225" s="102"/>
      <c r="G1225" t="s">
        <v>2663</v>
      </c>
      <c r="H1225" s="102" t="s">
        <v>29</v>
      </c>
      <c r="I1225" s="102" t="s">
        <v>2282</v>
      </c>
      <c r="J1225" s="102" t="s">
        <v>2286</v>
      </c>
      <c r="L1225" s="102">
        <v>29930</v>
      </c>
      <c r="M1225" t="s">
        <v>664</v>
      </c>
      <c r="N1225" t="s">
        <v>196</v>
      </c>
      <c r="O1225" t="s">
        <v>3543</v>
      </c>
      <c r="P1225" s="102">
        <v>114</v>
      </c>
      <c r="Q1225" s="102"/>
      <c r="R1225" t="s">
        <v>2327</v>
      </c>
      <c r="S1225" s="102" t="s">
        <v>29</v>
      </c>
      <c r="T1225" s="102" t="s">
        <v>2282</v>
      </c>
      <c r="U1225" s="102" t="s">
        <v>3334</v>
      </c>
    </row>
    <row r="1226" spans="1:21" x14ac:dyDescent="0.2">
      <c r="A1226" s="102">
        <v>17927</v>
      </c>
      <c r="B1226" t="s">
        <v>397</v>
      </c>
      <c r="C1226" t="s">
        <v>400</v>
      </c>
      <c r="D1226" t="s">
        <v>1258</v>
      </c>
      <c r="E1226" s="102">
        <v>10141</v>
      </c>
      <c r="F1226" s="102"/>
      <c r="G1226" t="s">
        <v>2666</v>
      </c>
      <c r="H1226" s="102" t="s">
        <v>29</v>
      </c>
      <c r="I1226" s="102" t="s">
        <v>2282</v>
      </c>
      <c r="J1226" s="102" t="s">
        <v>2286</v>
      </c>
      <c r="L1226" s="102">
        <v>28152</v>
      </c>
      <c r="M1226" t="s">
        <v>178</v>
      </c>
      <c r="N1226" t="s">
        <v>1143</v>
      </c>
      <c r="O1226" t="s">
        <v>36</v>
      </c>
      <c r="P1226" s="102">
        <v>76</v>
      </c>
      <c r="Q1226" s="102"/>
      <c r="R1226" t="s">
        <v>2279</v>
      </c>
      <c r="S1226" s="102" t="s">
        <v>29</v>
      </c>
      <c r="T1226" s="102" t="s">
        <v>2282</v>
      </c>
      <c r="U1226" s="102" t="s">
        <v>3334</v>
      </c>
    </row>
    <row r="1227" spans="1:21" x14ac:dyDescent="0.2">
      <c r="A1227" s="102">
        <v>9764</v>
      </c>
      <c r="B1227" t="s">
        <v>142</v>
      </c>
      <c r="C1227" t="s">
        <v>4741</v>
      </c>
      <c r="D1227" t="s">
        <v>319</v>
      </c>
      <c r="E1227" s="102">
        <v>10184</v>
      </c>
      <c r="F1227" s="102"/>
      <c r="G1227" t="s">
        <v>2301</v>
      </c>
      <c r="H1227" s="102" t="s">
        <v>29</v>
      </c>
      <c r="I1227" s="102" t="s">
        <v>2282</v>
      </c>
      <c r="J1227" s="102" t="s">
        <v>2286</v>
      </c>
      <c r="L1227" s="102">
        <v>21897</v>
      </c>
      <c r="M1227" t="s">
        <v>58</v>
      </c>
      <c r="N1227" t="s">
        <v>4742</v>
      </c>
      <c r="O1227" t="s">
        <v>4743</v>
      </c>
      <c r="P1227" s="102">
        <v>10202</v>
      </c>
      <c r="Q1227" s="102"/>
      <c r="R1227" t="s">
        <v>1952</v>
      </c>
      <c r="S1227" s="102" t="s">
        <v>29</v>
      </c>
      <c r="T1227" s="102" t="s">
        <v>2282</v>
      </c>
      <c r="U1227" s="102" t="s">
        <v>3334</v>
      </c>
    </row>
    <row r="1228" spans="1:21" x14ac:dyDescent="0.2">
      <c r="A1228" s="102">
        <v>23537</v>
      </c>
      <c r="B1228" t="s">
        <v>130</v>
      </c>
      <c r="C1228" t="s">
        <v>748</v>
      </c>
      <c r="D1228" t="s">
        <v>2094</v>
      </c>
      <c r="E1228" s="102">
        <v>10062</v>
      </c>
      <c r="F1228" s="102"/>
      <c r="G1228" t="s">
        <v>2331</v>
      </c>
      <c r="H1228" s="102" t="s">
        <v>29</v>
      </c>
      <c r="I1228" s="102" t="s">
        <v>2282</v>
      </c>
      <c r="J1228" s="102" t="s">
        <v>2286</v>
      </c>
      <c r="L1228" s="102">
        <v>23094</v>
      </c>
      <c r="M1228" t="s">
        <v>4744</v>
      </c>
      <c r="N1228" t="s">
        <v>4745</v>
      </c>
      <c r="P1228" s="102">
        <v>309</v>
      </c>
      <c r="Q1228" s="102"/>
      <c r="R1228" t="s">
        <v>2367</v>
      </c>
      <c r="S1228" s="102" t="s">
        <v>29</v>
      </c>
      <c r="T1228" s="102" t="s">
        <v>2282</v>
      </c>
      <c r="U1228" s="102" t="s">
        <v>3334</v>
      </c>
    </row>
    <row r="1229" spans="1:21" x14ac:dyDescent="0.2">
      <c r="A1229" s="102">
        <v>23542</v>
      </c>
      <c r="B1229" t="s">
        <v>506</v>
      </c>
      <c r="C1229" t="s">
        <v>36</v>
      </c>
      <c r="D1229" t="s">
        <v>4746</v>
      </c>
      <c r="E1229" s="102">
        <v>10062</v>
      </c>
      <c r="F1229" s="102"/>
      <c r="G1229" t="s">
        <v>2331</v>
      </c>
      <c r="H1229" s="102" t="s">
        <v>29</v>
      </c>
      <c r="I1229" s="102" t="s">
        <v>2282</v>
      </c>
      <c r="J1229" s="102" t="s">
        <v>2286</v>
      </c>
      <c r="L1229" s="102">
        <v>30010</v>
      </c>
      <c r="M1229" t="s">
        <v>417</v>
      </c>
      <c r="N1229" t="s">
        <v>4747</v>
      </c>
      <c r="O1229" t="s">
        <v>3861</v>
      </c>
      <c r="P1229" s="102">
        <v>10071</v>
      </c>
      <c r="Q1229" s="102"/>
      <c r="R1229" t="s">
        <v>2624</v>
      </c>
      <c r="S1229" s="102" t="s">
        <v>29</v>
      </c>
      <c r="T1229" s="102" t="s">
        <v>2282</v>
      </c>
      <c r="U1229" s="102" t="s">
        <v>3334</v>
      </c>
    </row>
    <row r="1230" spans="1:21" x14ac:dyDescent="0.2">
      <c r="A1230" s="102">
        <v>32219</v>
      </c>
      <c r="B1230" t="s">
        <v>166</v>
      </c>
      <c r="C1230" t="s">
        <v>2709</v>
      </c>
      <c r="D1230" t="s">
        <v>36</v>
      </c>
      <c r="E1230" s="102">
        <v>496</v>
      </c>
      <c r="F1230" s="102"/>
      <c r="G1230" t="s">
        <v>1470</v>
      </c>
      <c r="H1230" s="102" t="s">
        <v>29</v>
      </c>
      <c r="I1230" s="102" t="s">
        <v>2282</v>
      </c>
      <c r="J1230" s="102" t="s">
        <v>2286</v>
      </c>
      <c r="L1230" s="102">
        <v>32381</v>
      </c>
      <c r="M1230" t="s">
        <v>598</v>
      </c>
      <c r="N1230" t="s">
        <v>4748</v>
      </c>
      <c r="O1230" t="s">
        <v>767</v>
      </c>
      <c r="P1230" s="102">
        <v>393</v>
      </c>
      <c r="Q1230" s="102"/>
      <c r="R1230" t="s">
        <v>3904</v>
      </c>
      <c r="S1230" s="102" t="s">
        <v>29</v>
      </c>
      <c r="T1230" s="102" t="s">
        <v>2282</v>
      </c>
      <c r="U1230" s="102" t="s">
        <v>3334</v>
      </c>
    </row>
    <row r="1231" spans="1:21" x14ac:dyDescent="0.2">
      <c r="A1231" s="102">
        <v>31325</v>
      </c>
      <c r="B1231" t="s">
        <v>1005</v>
      </c>
      <c r="C1231" t="s">
        <v>35</v>
      </c>
      <c r="D1231" t="s">
        <v>768</v>
      </c>
      <c r="E1231" s="102">
        <v>10062</v>
      </c>
      <c r="F1231" s="102"/>
      <c r="G1231" t="s">
        <v>2331</v>
      </c>
      <c r="H1231" s="102" t="s">
        <v>29</v>
      </c>
      <c r="I1231" s="102" t="s">
        <v>2282</v>
      </c>
      <c r="J1231" s="102" t="s">
        <v>2286</v>
      </c>
      <c r="L1231" s="102">
        <v>22772</v>
      </c>
      <c r="M1231" t="s">
        <v>89</v>
      </c>
      <c r="N1231" t="s">
        <v>2532</v>
      </c>
      <c r="O1231" t="s">
        <v>4749</v>
      </c>
      <c r="P1231" s="102">
        <v>353</v>
      </c>
      <c r="Q1231" s="102"/>
      <c r="R1231" t="s">
        <v>2590</v>
      </c>
      <c r="S1231" s="102" t="s">
        <v>29</v>
      </c>
      <c r="T1231" s="102" t="s">
        <v>2282</v>
      </c>
      <c r="U1231" s="102" t="s">
        <v>3334</v>
      </c>
    </row>
    <row r="1232" spans="1:21" x14ac:dyDescent="0.2">
      <c r="A1232" s="102">
        <v>16628</v>
      </c>
      <c r="B1232" t="s">
        <v>239</v>
      </c>
      <c r="C1232" t="s">
        <v>979</v>
      </c>
      <c r="D1232" t="s">
        <v>979</v>
      </c>
      <c r="E1232" s="102">
        <v>496</v>
      </c>
      <c r="F1232" s="102"/>
      <c r="G1232" t="s">
        <v>1470</v>
      </c>
      <c r="H1232" s="102" t="s">
        <v>29</v>
      </c>
      <c r="I1232" s="102" t="s">
        <v>2282</v>
      </c>
      <c r="J1232" s="102" t="s">
        <v>2286</v>
      </c>
      <c r="L1232" s="102">
        <v>31030</v>
      </c>
      <c r="M1232" t="s">
        <v>610</v>
      </c>
      <c r="N1232" t="s">
        <v>390</v>
      </c>
      <c r="O1232" t="s">
        <v>54</v>
      </c>
      <c r="P1232" s="102">
        <v>393</v>
      </c>
      <c r="Q1232" s="102"/>
      <c r="R1232" t="s">
        <v>3904</v>
      </c>
      <c r="S1232" s="102" t="s">
        <v>29</v>
      </c>
      <c r="T1232" s="102" t="s">
        <v>2282</v>
      </c>
      <c r="U1232" s="102" t="s">
        <v>3334</v>
      </c>
    </row>
    <row r="1233" spans="1:21" x14ac:dyDescent="0.2">
      <c r="A1233" s="102">
        <v>20871</v>
      </c>
      <c r="B1233" t="s">
        <v>178</v>
      </c>
      <c r="C1233" t="s">
        <v>1850</v>
      </c>
      <c r="D1233" t="s">
        <v>57</v>
      </c>
      <c r="E1233" s="102">
        <v>10062</v>
      </c>
      <c r="F1233" s="102"/>
      <c r="G1233" t="s">
        <v>2331</v>
      </c>
      <c r="H1233" s="102" t="s">
        <v>29</v>
      </c>
      <c r="I1233" s="102" t="s">
        <v>2282</v>
      </c>
      <c r="J1233" s="102" t="s">
        <v>2286</v>
      </c>
      <c r="L1233" s="102">
        <v>22547</v>
      </c>
      <c r="M1233" t="s">
        <v>166</v>
      </c>
      <c r="N1233" t="s">
        <v>904</v>
      </c>
      <c r="O1233" t="s">
        <v>2133</v>
      </c>
      <c r="P1233" s="102">
        <v>673</v>
      </c>
      <c r="Q1233" s="102"/>
      <c r="R1233" t="s">
        <v>413</v>
      </c>
      <c r="S1233" s="102" t="s">
        <v>29</v>
      </c>
      <c r="T1233" s="102" t="s">
        <v>2282</v>
      </c>
      <c r="U1233" s="102" t="s">
        <v>3334</v>
      </c>
    </row>
    <row r="1234" spans="1:21" x14ac:dyDescent="0.2">
      <c r="A1234" s="102">
        <v>20870</v>
      </c>
      <c r="B1234" t="s">
        <v>163</v>
      </c>
      <c r="C1234" t="s">
        <v>331</v>
      </c>
      <c r="D1234" t="s">
        <v>486</v>
      </c>
      <c r="E1234" s="102">
        <v>10062</v>
      </c>
      <c r="F1234" s="102"/>
      <c r="G1234" t="s">
        <v>2331</v>
      </c>
      <c r="H1234" s="102" t="s">
        <v>29</v>
      </c>
      <c r="I1234" s="102" t="s">
        <v>2282</v>
      </c>
      <c r="J1234" s="102" t="s">
        <v>2286</v>
      </c>
      <c r="L1234" s="102">
        <v>22743</v>
      </c>
      <c r="M1234" t="s">
        <v>285</v>
      </c>
      <c r="N1234" t="s">
        <v>4750</v>
      </c>
      <c r="O1234" t="s">
        <v>35</v>
      </c>
      <c r="P1234" s="102">
        <v>353</v>
      </c>
      <c r="Q1234" s="102"/>
      <c r="R1234" t="s">
        <v>2590</v>
      </c>
      <c r="S1234" s="102" t="s">
        <v>29</v>
      </c>
      <c r="T1234" s="102" t="s">
        <v>2282</v>
      </c>
      <c r="U1234" s="102" t="s">
        <v>3334</v>
      </c>
    </row>
    <row r="1235" spans="1:21" x14ac:dyDescent="0.2">
      <c r="A1235" s="102">
        <v>23543</v>
      </c>
      <c r="B1235" t="s">
        <v>142</v>
      </c>
      <c r="C1235" t="s">
        <v>790</v>
      </c>
      <c r="D1235" t="s">
        <v>2093</v>
      </c>
      <c r="E1235" s="102">
        <v>10062</v>
      </c>
      <c r="F1235" s="102"/>
      <c r="G1235" t="s">
        <v>2331</v>
      </c>
      <c r="H1235" s="102" t="s">
        <v>29</v>
      </c>
      <c r="I1235" s="102" t="s">
        <v>2282</v>
      </c>
      <c r="J1235" s="102" t="s">
        <v>2286</v>
      </c>
      <c r="L1235" s="102">
        <v>28561</v>
      </c>
      <c r="M1235" t="s">
        <v>769</v>
      </c>
      <c r="N1235" t="s">
        <v>2129</v>
      </c>
      <c r="O1235" t="s">
        <v>1193</v>
      </c>
      <c r="P1235" s="102">
        <v>147</v>
      </c>
      <c r="Q1235" s="102"/>
      <c r="R1235" t="s">
        <v>2360</v>
      </c>
      <c r="S1235" s="102" t="s">
        <v>29</v>
      </c>
      <c r="T1235" s="102" t="s">
        <v>2282</v>
      </c>
      <c r="U1235" s="102" t="s">
        <v>3334</v>
      </c>
    </row>
    <row r="1236" spans="1:21" x14ac:dyDescent="0.2">
      <c r="A1236" s="102">
        <v>27305</v>
      </c>
      <c r="B1236" t="s">
        <v>598</v>
      </c>
      <c r="C1236" t="s">
        <v>790</v>
      </c>
      <c r="D1236" t="s">
        <v>2093</v>
      </c>
      <c r="E1236" s="102">
        <v>10062</v>
      </c>
      <c r="F1236" s="102"/>
      <c r="G1236" t="s">
        <v>2331</v>
      </c>
      <c r="H1236" s="102" t="s">
        <v>29</v>
      </c>
      <c r="I1236" s="102" t="s">
        <v>2282</v>
      </c>
      <c r="J1236" s="102" t="s">
        <v>2286</v>
      </c>
      <c r="L1236" s="102">
        <v>23484</v>
      </c>
      <c r="M1236" t="s">
        <v>405</v>
      </c>
      <c r="N1236" t="s">
        <v>4751</v>
      </c>
      <c r="O1236" t="s">
        <v>279</v>
      </c>
      <c r="P1236" s="102">
        <v>10191</v>
      </c>
      <c r="Q1236" s="102"/>
      <c r="R1236" t="s">
        <v>1912</v>
      </c>
      <c r="S1236" s="102" t="s">
        <v>29</v>
      </c>
      <c r="T1236" s="102" t="s">
        <v>2282</v>
      </c>
      <c r="U1236" s="102" t="s">
        <v>3334</v>
      </c>
    </row>
    <row r="1237" spans="1:21" x14ac:dyDescent="0.2">
      <c r="A1237" s="102">
        <v>32218</v>
      </c>
      <c r="B1237" t="s">
        <v>2708</v>
      </c>
      <c r="C1237" t="s">
        <v>544</v>
      </c>
      <c r="D1237" t="s">
        <v>35</v>
      </c>
      <c r="E1237" s="102">
        <v>496</v>
      </c>
      <c r="F1237" s="102"/>
      <c r="G1237" t="s">
        <v>1470</v>
      </c>
      <c r="H1237" s="102" t="s">
        <v>29</v>
      </c>
      <c r="I1237" s="102" t="s">
        <v>2282</v>
      </c>
      <c r="J1237" s="102" t="s">
        <v>2286</v>
      </c>
      <c r="L1237" s="102">
        <v>22502</v>
      </c>
      <c r="M1237" t="s">
        <v>594</v>
      </c>
      <c r="N1237" t="s">
        <v>4752</v>
      </c>
      <c r="O1237" t="s">
        <v>4753</v>
      </c>
      <c r="P1237" s="102">
        <v>446</v>
      </c>
      <c r="Q1237" s="102"/>
      <c r="R1237" t="s">
        <v>2376</v>
      </c>
      <c r="S1237" s="102" t="s">
        <v>29</v>
      </c>
      <c r="T1237" s="102" t="s">
        <v>2282</v>
      </c>
      <c r="U1237" s="102" t="s">
        <v>3334</v>
      </c>
    </row>
    <row r="1238" spans="1:21" x14ac:dyDescent="0.2">
      <c r="A1238" s="102">
        <v>23545</v>
      </c>
      <c r="B1238" t="s">
        <v>598</v>
      </c>
      <c r="C1238" t="s">
        <v>812</v>
      </c>
      <c r="D1238" t="s">
        <v>2033</v>
      </c>
      <c r="E1238" s="102">
        <v>10062</v>
      </c>
      <c r="F1238" s="102"/>
      <c r="G1238" t="s">
        <v>2331</v>
      </c>
      <c r="H1238" s="102" t="s">
        <v>29</v>
      </c>
      <c r="I1238" s="102" t="s">
        <v>2282</v>
      </c>
      <c r="J1238" s="102" t="s">
        <v>2286</v>
      </c>
      <c r="L1238" s="102">
        <v>29467</v>
      </c>
      <c r="M1238" t="s">
        <v>4754</v>
      </c>
      <c r="N1238" t="s">
        <v>876</v>
      </c>
      <c r="O1238" t="s">
        <v>191</v>
      </c>
      <c r="P1238" s="102">
        <v>10384</v>
      </c>
      <c r="Q1238" s="102"/>
      <c r="R1238" t="s">
        <v>3915</v>
      </c>
      <c r="S1238" s="102" t="s">
        <v>29</v>
      </c>
      <c r="T1238" s="102" t="s">
        <v>2282</v>
      </c>
      <c r="U1238" s="102" t="s">
        <v>3334</v>
      </c>
    </row>
    <row r="1239" spans="1:21" x14ac:dyDescent="0.2">
      <c r="A1239" s="102">
        <v>27390</v>
      </c>
      <c r="B1239" t="s">
        <v>510</v>
      </c>
      <c r="C1239" t="s">
        <v>1771</v>
      </c>
      <c r="D1239" t="s">
        <v>2578</v>
      </c>
      <c r="E1239" s="102">
        <v>10344</v>
      </c>
      <c r="F1239" s="102"/>
      <c r="G1239" t="s">
        <v>2577</v>
      </c>
      <c r="H1239" s="102" t="s">
        <v>29</v>
      </c>
      <c r="I1239" s="102" t="s">
        <v>2282</v>
      </c>
      <c r="J1239" s="102" t="s">
        <v>2286</v>
      </c>
      <c r="L1239" s="102">
        <v>22807</v>
      </c>
      <c r="M1239" t="s">
        <v>163</v>
      </c>
      <c r="N1239" t="s">
        <v>161</v>
      </c>
      <c r="O1239" t="s">
        <v>36</v>
      </c>
      <c r="P1239" s="102">
        <v>600</v>
      </c>
      <c r="Q1239" s="102"/>
      <c r="R1239" t="s">
        <v>2340</v>
      </c>
      <c r="S1239" s="102" t="s">
        <v>29</v>
      </c>
      <c r="T1239" s="102" t="s">
        <v>2282</v>
      </c>
      <c r="U1239" s="102" t="s">
        <v>3334</v>
      </c>
    </row>
    <row r="1240" spans="1:21" x14ac:dyDescent="0.2">
      <c r="A1240" s="102">
        <v>31692</v>
      </c>
      <c r="B1240" t="s">
        <v>1164</v>
      </c>
      <c r="C1240" t="s">
        <v>164</v>
      </c>
      <c r="D1240" t="s">
        <v>35</v>
      </c>
      <c r="E1240" s="102">
        <v>10344</v>
      </c>
      <c r="F1240" s="102"/>
      <c r="G1240" t="s">
        <v>2577</v>
      </c>
      <c r="H1240" s="102" t="s">
        <v>29</v>
      </c>
      <c r="I1240" s="102" t="s">
        <v>2282</v>
      </c>
      <c r="J1240" s="102" t="s">
        <v>2286</v>
      </c>
      <c r="L1240" s="102">
        <v>24212</v>
      </c>
      <c r="M1240" t="s">
        <v>136</v>
      </c>
      <c r="N1240" t="s">
        <v>161</v>
      </c>
      <c r="O1240" t="s">
        <v>319</v>
      </c>
      <c r="P1240" s="102">
        <v>10061</v>
      </c>
      <c r="Q1240" s="102"/>
      <c r="R1240" t="s">
        <v>2609</v>
      </c>
      <c r="S1240" s="102" t="s">
        <v>29</v>
      </c>
      <c r="T1240" s="102" t="s">
        <v>2282</v>
      </c>
      <c r="U1240" s="102" t="s">
        <v>3334</v>
      </c>
    </row>
    <row r="1241" spans="1:21" x14ac:dyDescent="0.2">
      <c r="A1241" s="102">
        <v>29667</v>
      </c>
      <c r="B1241" t="s">
        <v>124</v>
      </c>
      <c r="C1241" t="s">
        <v>217</v>
      </c>
      <c r="D1241" t="s">
        <v>2203</v>
      </c>
      <c r="E1241" s="102">
        <v>10344</v>
      </c>
      <c r="F1241" s="102"/>
      <c r="G1241" t="s">
        <v>2577</v>
      </c>
      <c r="H1241" s="102" t="s">
        <v>29</v>
      </c>
      <c r="I1241" s="102" t="s">
        <v>2282</v>
      </c>
      <c r="J1241" s="102" t="s">
        <v>2286</v>
      </c>
      <c r="L1241" s="102">
        <v>21942</v>
      </c>
      <c r="M1241" t="s">
        <v>339</v>
      </c>
      <c r="N1241" t="s">
        <v>807</v>
      </c>
      <c r="O1241" t="s">
        <v>36</v>
      </c>
      <c r="P1241" s="102">
        <v>600</v>
      </c>
      <c r="Q1241" s="102"/>
      <c r="R1241" t="s">
        <v>2340</v>
      </c>
      <c r="S1241" s="102" t="s">
        <v>29</v>
      </c>
      <c r="T1241" s="102" t="s">
        <v>2282</v>
      </c>
      <c r="U1241" s="102" t="s">
        <v>3334</v>
      </c>
    </row>
    <row r="1242" spans="1:21" x14ac:dyDescent="0.2">
      <c r="A1242" s="102">
        <v>17449</v>
      </c>
      <c r="B1242" t="s">
        <v>1697</v>
      </c>
      <c r="C1242" t="s">
        <v>1175</v>
      </c>
      <c r="D1242" t="s">
        <v>50</v>
      </c>
      <c r="E1242" s="102">
        <v>249</v>
      </c>
      <c r="F1242" s="102"/>
      <c r="G1242" t="s">
        <v>2656</v>
      </c>
      <c r="H1242" s="102" t="s">
        <v>29</v>
      </c>
      <c r="I1242" s="102" t="s">
        <v>2282</v>
      </c>
      <c r="J1242" s="102" t="s">
        <v>2286</v>
      </c>
      <c r="L1242" s="102">
        <v>22498</v>
      </c>
      <c r="M1242" t="s">
        <v>153</v>
      </c>
      <c r="N1242" t="s">
        <v>128</v>
      </c>
      <c r="O1242" t="s">
        <v>138</v>
      </c>
      <c r="P1242" s="102">
        <v>393</v>
      </c>
      <c r="Q1242" s="102"/>
      <c r="R1242" t="s">
        <v>3904</v>
      </c>
      <c r="S1242" s="102" t="s">
        <v>29</v>
      </c>
      <c r="T1242" s="102" t="s">
        <v>2282</v>
      </c>
      <c r="U1242" s="102" t="s">
        <v>3334</v>
      </c>
    </row>
    <row r="1243" spans="1:21" x14ac:dyDescent="0.2">
      <c r="A1243" s="102">
        <v>27393</v>
      </c>
      <c r="B1243" t="s">
        <v>362</v>
      </c>
      <c r="C1243" t="s">
        <v>578</v>
      </c>
      <c r="E1243" s="102">
        <v>10344</v>
      </c>
      <c r="F1243" s="102"/>
      <c r="G1243" t="s">
        <v>2577</v>
      </c>
      <c r="H1243" s="102" t="s">
        <v>29</v>
      </c>
      <c r="I1243" s="102" t="s">
        <v>2282</v>
      </c>
      <c r="J1243" s="102" t="s">
        <v>2286</v>
      </c>
      <c r="L1243" s="102">
        <v>19849</v>
      </c>
      <c r="M1243" t="s">
        <v>4755</v>
      </c>
      <c r="N1243" t="s">
        <v>1246</v>
      </c>
      <c r="O1243" t="s">
        <v>4756</v>
      </c>
      <c r="P1243" s="102">
        <v>559</v>
      </c>
      <c r="Q1243" s="102"/>
      <c r="R1243" t="s">
        <v>4757</v>
      </c>
      <c r="S1243" s="102" t="s">
        <v>29</v>
      </c>
      <c r="T1243" s="102" t="s">
        <v>2282</v>
      </c>
      <c r="U1243" s="102" t="s">
        <v>3334</v>
      </c>
    </row>
    <row r="1244" spans="1:21" x14ac:dyDescent="0.2">
      <c r="A1244" s="102">
        <v>6642</v>
      </c>
      <c r="B1244" t="s">
        <v>978</v>
      </c>
      <c r="C1244" t="s">
        <v>181</v>
      </c>
      <c r="D1244" t="s">
        <v>1253</v>
      </c>
      <c r="E1244" s="102">
        <v>116</v>
      </c>
      <c r="F1244" s="102"/>
      <c r="G1244" t="s">
        <v>2493</v>
      </c>
      <c r="H1244" s="102" t="s">
        <v>29</v>
      </c>
      <c r="I1244" s="102" t="s">
        <v>2282</v>
      </c>
      <c r="J1244" s="102" t="s">
        <v>2286</v>
      </c>
      <c r="L1244" s="102">
        <v>31531</v>
      </c>
      <c r="M1244" t="s">
        <v>230</v>
      </c>
      <c r="N1244" t="s">
        <v>4758</v>
      </c>
      <c r="O1244" t="s">
        <v>1248</v>
      </c>
      <c r="P1244" s="102">
        <v>147</v>
      </c>
      <c r="Q1244" s="102"/>
      <c r="R1244" t="s">
        <v>2360</v>
      </c>
      <c r="S1244" s="102" t="s">
        <v>29</v>
      </c>
      <c r="T1244" s="102" t="s">
        <v>2282</v>
      </c>
      <c r="U1244" s="102" t="s">
        <v>3334</v>
      </c>
    </row>
    <row r="1245" spans="1:21" x14ac:dyDescent="0.2">
      <c r="A1245" s="102">
        <v>7792</v>
      </c>
      <c r="B1245" t="s">
        <v>198</v>
      </c>
      <c r="C1245" t="s">
        <v>2711</v>
      </c>
      <c r="D1245" t="s">
        <v>3402</v>
      </c>
      <c r="E1245" s="102">
        <v>641</v>
      </c>
      <c r="F1245" s="102"/>
      <c r="G1245" t="s">
        <v>2712</v>
      </c>
      <c r="H1245" s="102" t="s">
        <v>29</v>
      </c>
      <c r="I1245" s="102" t="s">
        <v>2282</v>
      </c>
      <c r="J1245" s="102" t="s">
        <v>2286</v>
      </c>
      <c r="L1245" s="102">
        <v>31903</v>
      </c>
      <c r="M1245" t="s">
        <v>150</v>
      </c>
      <c r="N1245" t="s">
        <v>323</v>
      </c>
      <c r="O1245" t="s">
        <v>207</v>
      </c>
      <c r="P1245" s="102">
        <v>10199</v>
      </c>
      <c r="Q1245" s="102"/>
      <c r="R1245" t="s">
        <v>3939</v>
      </c>
      <c r="S1245" s="102" t="s">
        <v>29</v>
      </c>
      <c r="T1245" s="102" t="s">
        <v>2282</v>
      </c>
      <c r="U1245" s="102" t="s">
        <v>3334</v>
      </c>
    </row>
    <row r="1246" spans="1:21" x14ac:dyDescent="0.2">
      <c r="A1246" s="102">
        <v>22648</v>
      </c>
      <c r="B1246" t="s">
        <v>327</v>
      </c>
      <c r="C1246" t="s">
        <v>1981</v>
      </c>
      <c r="D1246" t="s">
        <v>1159</v>
      </c>
      <c r="E1246" s="102">
        <v>175</v>
      </c>
      <c r="F1246" s="102"/>
      <c r="G1246" t="s">
        <v>2306</v>
      </c>
      <c r="H1246" s="102" t="s">
        <v>29</v>
      </c>
      <c r="I1246" s="102" t="s">
        <v>2282</v>
      </c>
      <c r="J1246" s="102" t="s">
        <v>2286</v>
      </c>
      <c r="L1246" s="102">
        <v>5780</v>
      </c>
      <c r="M1246" t="s">
        <v>4759</v>
      </c>
      <c r="N1246" t="s">
        <v>3585</v>
      </c>
      <c r="O1246" t="s">
        <v>3789</v>
      </c>
      <c r="P1246" s="102">
        <v>446</v>
      </c>
      <c r="Q1246" s="102"/>
      <c r="R1246" t="s">
        <v>2376</v>
      </c>
      <c r="S1246" s="102" t="s">
        <v>29</v>
      </c>
      <c r="T1246" s="102" t="s">
        <v>2282</v>
      </c>
      <c r="U1246" s="102" t="s">
        <v>3334</v>
      </c>
    </row>
    <row r="1247" spans="1:21" x14ac:dyDescent="0.2">
      <c r="A1247" s="102">
        <v>29288</v>
      </c>
      <c r="B1247" t="s">
        <v>241</v>
      </c>
      <c r="C1247" t="s">
        <v>36</v>
      </c>
      <c r="D1247" t="s">
        <v>2692</v>
      </c>
      <c r="E1247" s="102">
        <v>10381</v>
      </c>
      <c r="F1247" s="102"/>
      <c r="G1247" t="s">
        <v>2691</v>
      </c>
      <c r="H1247" s="102" t="s">
        <v>29</v>
      </c>
      <c r="I1247" s="102" t="s">
        <v>2282</v>
      </c>
      <c r="J1247" s="102" t="s">
        <v>2286</v>
      </c>
      <c r="L1247" s="102">
        <v>31267</v>
      </c>
      <c r="M1247" t="s">
        <v>925</v>
      </c>
      <c r="N1247" t="s">
        <v>36</v>
      </c>
      <c r="O1247" t="s">
        <v>279</v>
      </c>
      <c r="P1247" s="102">
        <v>10384</v>
      </c>
      <c r="Q1247" s="102"/>
      <c r="R1247" t="s">
        <v>3915</v>
      </c>
      <c r="S1247" s="102" t="s">
        <v>29</v>
      </c>
      <c r="T1247" s="102" t="s">
        <v>2282</v>
      </c>
      <c r="U1247" s="102" t="s">
        <v>3334</v>
      </c>
    </row>
    <row r="1248" spans="1:21" x14ac:dyDescent="0.2">
      <c r="A1248" s="102">
        <v>6467</v>
      </c>
      <c r="B1248" t="s">
        <v>1244</v>
      </c>
      <c r="C1248" t="s">
        <v>35</v>
      </c>
      <c r="D1248" t="s">
        <v>36</v>
      </c>
      <c r="E1248" s="102">
        <v>518</v>
      </c>
      <c r="F1248" s="102"/>
      <c r="G1248" t="s">
        <v>2727</v>
      </c>
      <c r="H1248" s="102" t="s">
        <v>29</v>
      </c>
      <c r="I1248" s="102" t="s">
        <v>2282</v>
      </c>
      <c r="J1248" s="102" t="s">
        <v>2286</v>
      </c>
      <c r="L1248" s="102">
        <v>23109</v>
      </c>
      <c r="M1248" t="s">
        <v>238</v>
      </c>
      <c r="N1248" t="s">
        <v>36</v>
      </c>
      <c r="O1248" t="s">
        <v>4746</v>
      </c>
      <c r="P1248" s="102">
        <v>10162</v>
      </c>
      <c r="Q1248" s="102"/>
      <c r="R1248" t="s">
        <v>2614</v>
      </c>
      <c r="S1248" s="102" t="s">
        <v>29</v>
      </c>
      <c r="T1248" s="102" t="s">
        <v>2282</v>
      </c>
      <c r="U1248" s="102" t="s">
        <v>3334</v>
      </c>
    </row>
    <row r="1249" spans="1:21" x14ac:dyDescent="0.2">
      <c r="A1249" s="102">
        <v>10056</v>
      </c>
      <c r="B1249" t="s">
        <v>2123</v>
      </c>
      <c r="C1249" t="s">
        <v>35</v>
      </c>
      <c r="D1249" t="s">
        <v>206</v>
      </c>
      <c r="E1249" s="102">
        <v>703</v>
      </c>
      <c r="F1249" s="102"/>
      <c r="G1249" t="s">
        <v>2486</v>
      </c>
      <c r="H1249" s="102" t="s">
        <v>29</v>
      </c>
      <c r="I1249" s="102" t="s">
        <v>2282</v>
      </c>
      <c r="J1249" s="102" t="s">
        <v>2286</v>
      </c>
      <c r="L1249" s="102">
        <v>858</v>
      </c>
      <c r="M1249" t="s">
        <v>136</v>
      </c>
      <c r="N1249" t="s">
        <v>36</v>
      </c>
      <c r="O1249" t="s">
        <v>4760</v>
      </c>
      <c r="P1249" s="102">
        <v>10198</v>
      </c>
      <c r="Q1249" s="102"/>
      <c r="R1249" t="s">
        <v>4723</v>
      </c>
      <c r="S1249" s="102" t="s">
        <v>29</v>
      </c>
      <c r="T1249" s="102" t="s">
        <v>2282</v>
      </c>
      <c r="U1249" s="102" t="s">
        <v>3334</v>
      </c>
    </row>
    <row r="1250" spans="1:21" x14ac:dyDescent="0.2">
      <c r="A1250" s="102">
        <v>28572</v>
      </c>
      <c r="B1250" t="s">
        <v>721</v>
      </c>
      <c r="C1250" t="s">
        <v>285</v>
      </c>
      <c r="D1250" t="s">
        <v>2154</v>
      </c>
      <c r="E1250" s="102">
        <v>518</v>
      </c>
      <c r="F1250" s="102"/>
      <c r="G1250" t="s">
        <v>2727</v>
      </c>
      <c r="H1250" s="102" t="s">
        <v>29</v>
      </c>
      <c r="I1250" s="102" t="s">
        <v>2282</v>
      </c>
      <c r="J1250" s="102" t="s">
        <v>2286</v>
      </c>
      <c r="L1250" s="102">
        <v>32332</v>
      </c>
      <c r="M1250" t="s">
        <v>594</v>
      </c>
      <c r="N1250" t="s">
        <v>4761</v>
      </c>
      <c r="O1250" t="s">
        <v>303</v>
      </c>
      <c r="P1250" s="102">
        <v>10061</v>
      </c>
      <c r="Q1250" s="102"/>
      <c r="R1250" t="s">
        <v>2609</v>
      </c>
      <c r="S1250" s="102" t="s">
        <v>29</v>
      </c>
      <c r="T1250" s="102" t="s">
        <v>2282</v>
      </c>
      <c r="U1250" s="102" t="s">
        <v>3334</v>
      </c>
    </row>
    <row r="1251" spans="1:21" x14ac:dyDescent="0.2">
      <c r="A1251" s="102">
        <v>9964</v>
      </c>
      <c r="B1251" t="s">
        <v>510</v>
      </c>
      <c r="C1251" t="s">
        <v>865</v>
      </c>
      <c r="D1251" t="s">
        <v>316</v>
      </c>
      <c r="E1251" s="102">
        <v>233</v>
      </c>
      <c r="F1251" s="102"/>
      <c r="G1251" t="s">
        <v>2446</v>
      </c>
      <c r="H1251" s="102" t="s">
        <v>29</v>
      </c>
      <c r="I1251" s="102" t="s">
        <v>2282</v>
      </c>
      <c r="J1251" s="102" t="s">
        <v>2286</v>
      </c>
      <c r="L1251" s="102">
        <v>21193</v>
      </c>
      <c r="M1251" t="s">
        <v>1320</v>
      </c>
      <c r="N1251" t="s">
        <v>944</v>
      </c>
      <c r="O1251" t="s">
        <v>4762</v>
      </c>
      <c r="P1251" s="102">
        <v>10202</v>
      </c>
      <c r="Q1251" s="102"/>
      <c r="R1251" t="s">
        <v>1952</v>
      </c>
      <c r="S1251" s="102" t="s">
        <v>29</v>
      </c>
      <c r="T1251" s="102" t="s">
        <v>2282</v>
      </c>
      <c r="U1251" s="102" t="s">
        <v>3334</v>
      </c>
    </row>
    <row r="1252" spans="1:21" x14ac:dyDescent="0.2">
      <c r="A1252" s="102">
        <v>6470</v>
      </c>
      <c r="B1252" t="s">
        <v>483</v>
      </c>
      <c r="C1252" t="s">
        <v>1245</v>
      </c>
      <c r="D1252" t="s">
        <v>138</v>
      </c>
      <c r="E1252" s="102">
        <v>10386</v>
      </c>
      <c r="F1252" s="102"/>
      <c r="G1252" t="s">
        <v>2199</v>
      </c>
      <c r="H1252" s="102" t="s">
        <v>29</v>
      </c>
      <c r="I1252" s="102" t="s">
        <v>2282</v>
      </c>
      <c r="J1252" s="102" t="s">
        <v>2286</v>
      </c>
      <c r="L1252" s="102">
        <v>31985</v>
      </c>
      <c r="M1252" t="s">
        <v>4763</v>
      </c>
      <c r="N1252" t="s">
        <v>4764</v>
      </c>
      <c r="O1252" t="s">
        <v>36</v>
      </c>
      <c r="P1252" s="102">
        <v>600</v>
      </c>
      <c r="Q1252" s="102"/>
      <c r="R1252" t="s">
        <v>2340</v>
      </c>
      <c r="S1252" s="102" t="s">
        <v>29</v>
      </c>
      <c r="T1252" s="102" t="s">
        <v>2282</v>
      </c>
      <c r="U1252" s="102" t="s">
        <v>3334</v>
      </c>
    </row>
    <row r="1253" spans="1:21" x14ac:dyDescent="0.2">
      <c r="A1253" s="102">
        <v>29914</v>
      </c>
      <c r="B1253" t="s">
        <v>123</v>
      </c>
      <c r="C1253" t="s">
        <v>3493</v>
      </c>
      <c r="D1253" t="s">
        <v>2117</v>
      </c>
      <c r="E1253" s="102">
        <v>682</v>
      </c>
      <c r="F1253" s="102"/>
      <c r="G1253" t="s">
        <v>2385</v>
      </c>
      <c r="H1253" s="102" t="s">
        <v>29</v>
      </c>
      <c r="I1253" s="102" t="s">
        <v>2282</v>
      </c>
      <c r="J1253" s="102" t="s">
        <v>2286</v>
      </c>
      <c r="L1253" s="102">
        <v>31900</v>
      </c>
      <c r="M1253" t="s">
        <v>177</v>
      </c>
      <c r="N1253" t="s">
        <v>612</v>
      </c>
      <c r="O1253" t="s">
        <v>4765</v>
      </c>
      <c r="P1253" s="102">
        <v>10199</v>
      </c>
      <c r="Q1253" s="102"/>
      <c r="R1253" t="s">
        <v>3939</v>
      </c>
      <c r="S1253" s="102" t="s">
        <v>29</v>
      </c>
      <c r="T1253" s="102" t="s">
        <v>2282</v>
      </c>
      <c r="U1253" s="102" t="s">
        <v>3334</v>
      </c>
    </row>
    <row r="1254" spans="1:21" x14ac:dyDescent="0.2">
      <c r="A1254" s="102">
        <v>4418</v>
      </c>
      <c r="B1254" t="s">
        <v>230</v>
      </c>
      <c r="C1254" t="s">
        <v>1018</v>
      </c>
      <c r="D1254" t="s">
        <v>58</v>
      </c>
      <c r="E1254" s="102">
        <v>461</v>
      </c>
      <c r="F1254" s="102"/>
      <c r="G1254" t="s">
        <v>2451</v>
      </c>
      <c r="H1254" s="102" t="s">
        <v>29</v>
      </c>
      <c r="I1254" s="102" t="s">
        <v>2282</v>
      </c>
      <c r="J1254" s="102" t="s">
        <v>2286</v>
      </c>
      <c r="L1254" s="102">
        <v>29474</v>
      </c>
      <c r="M1254" t="s">
        <v>4766</v>
      </c>
      <c r="N1254" t="s">
        <v>4767</v>
      </c>
      <c r="O1254" t="s">
        <v>1187</v>
      </c>
      <c r="P1254" s="102">
        <v>10384</v>
      </c>
      <c r="Q1254" s="102"/>
      <c r="R1254" t="s">
        <v>3915</v>
      </c>
      <c r="S1254" s="102" t="s">
        <v>29</v>
      </c>
      <c r="T1254" s="102" t="s">
        <v>2282</v>
      </c>
      <c r="U1254" s="102" t="s">
        <v>3334</v>
      </c>
    </row>
    <row r="1255" spans="1:21" x14ac:dyDescent="0.2">
      <c r="A1255" s="102">
        <v>19723</v>
      </c>
      <c r="B1255" t="s">
        <v>123</v>
      </c>
      <c r="C1255" t="s">
        <v>391</v>
      </c>
      <c r="D1255" t="s">
        <v>2139</v>
      </c>
      <c r="E1255" s="102">
        <v>534</v>
      </c>
      <c r="F1255" s="102"/>
      <c r="G1255" t="s">
        <v>2336</v>
      </c>
      <c r="H1255" s="102" t="s">
        <v>29</v>
      </c>
      <c r="I1255" s="102" t="s">
        <v>2282</v>
      </c>
      <c r="J1255" s="102" t="s">
        <v>2286</v>
      </c>
      <c r="L1255" s="102">
        <v>23058</v>
      </c>
      <c r="M1255" t="s">
        <v>30</v>
      </c>
      <c r="N1255" t="s">
        <v>542</v>
      </c>
      <c r="O1255" t="s">
        <v>4768</v>
      </c>
      <c r="P1255" s="102">
        <v>10199</v>
      </c>
      <c r="Q1255" s="102"/>
      <c r="R1255" t="s">
        <v>3939</v>
      </c>
      <c r="S1255" s="102" t="s">
        <v>29</v>
      </c>
      <c r="T1255" s="102" t="s">
        <v>2282</v>
      </c>
      <c r="U1255" s="102" t="s">
        <v>3334</v>
      </c>
    </row>
    <row r="1256" spans="1:21" x14ac:dyDescent="0.2">
      <c r="A1256" s="102">
        <v>16144</v>
      </c>
      <c r="B1256" t="s">
        <v>4769</v>
      </c>
      <c r="C1256" t="s">
        <v>527</v>
      </c>
      <c r="D1256" t="s">
        <v>821</v>
      </c>
      <c r="E1256" s="102">
        <v>703</v>
      </c>
      <c r="F1256" s="102"/>
      <c r="G1256" t="s">
        <v>2486</v>
      </c>
      <c r="H1256" s="102" t="s">
        <v>29</v>
      </c>
      <c r="I1256" s="102" t="s">
        <v>2282</v>
      </c>
      <c r="J1256" s="102" t="s">
        <v>2286</v>
      </c>
      <c r="L1256" s="102">
        <v>22297</v>
      </c>
      <c r="M1256" t="s">
        <v>142</v>
      </c>
      <c r="N1256" t="s">
        <v>4770</v>
      </c>
      <c r="O1256" t="s">
        <v>845</v>
      </c>
      <c r="P1256" s="102">
        <v>446</v>
      </c>
      <c r="Q1256" s="102"/>
      <c r="R1256" t="s">
        <v>2376</v>
      </c>
      <c r="S1256" s="102" t="s">
        <v>29</v>
      </c>
      <c r="T1256" s="102" t="s">
        <v>2282</v>
      </c>
      <c r="U1256" s="102" t="s">
        <v>3334</v>
      </c>
    </row>
    <row r="1257" spans="1:21" x14ac:dyDescent="0.2">
      <c r="A1257" s="102">
        <v>31096</v>
      </c>
      <c r="B1257" t="s">
        <v>4036</v>
      </c>
      <c r="C1257" t="s">
        <v>4771</v>
      </c>
      <c r="D1257" t="s">
        <v>4772</v>
      </c>
      <c r="E1257" s="102">
        <v>10094</v>
      </c>
      <c r="F1257" s="102"/>
      <c r="G1257" t="s">
        <v>3976</v>
      </c>
      <c r="H1257" s="102" t="s">
        <v>29</v>
      </c>
      <c r="I1257" s="102" t="s">
        <v>2282</v>
      </c>
      <c r="J1257" s="102" t="s">
        <v>2286</v>
      </c>
      <c r="L1257" s="102">
        <v>29943</v>
      </c>
      <c r="M1257" t="s">
        <v>256</v>
      </c>
      <c r="N1257" t="s">
        <v>626</v>
      </c>
      <c r="O1257" t="s">
        <v>4215</v>
      </c>
      <c r="P1257" s="102">
        <v>310</v>
      </c>
      <c r="Q1257" s="102"/>
      <c r="R1257" t="s">
        <v>2391</v>
      </c>
      <c r="S1257" s="102" t="s">
        <v>29</v>
      </c>
      <c r="T1257" s="102" t="s">
        <v>2282</v>
      </c>
      <c r="U1257" s="102" t="s">
        <v>3334</v>
      </c>
    </row>
    <row r="1258" spans="1:21" x14ac:dyDescent="0.2">
      <c r="A1258" s="102">
        <v>22843</v>
      </c>
      <c r="B1258" t="s">
        <v>87</v>
      </c>
      <c r="C1258" t="s">
        <v>2530</v>
      </c>
      <c r="D1258" t="s">
        <v>2043</v>
      </c>
      <c r="E1258" s="102">
        <v>10124</v>
      </c>
      <c r="F1258" s="102"/>
      <c r="G1258" t="s">
        <v>2307</v>
      </c>
      <c r="H1258" s="102" t="s">
        <v>29</v>
      </c>
      <c r="I1258" s="102" t="s">
        <v>2282</v>
      </c>
      <c r="J1258" s="102" t="s">
        <v>2286</v>
      </c>
      <c r="L1258" s="102">
        <v>29514</v>
      </c>
      <c r="M1258" t="s">
        <v>129</v>
      </c>
      <c r="N1258" t="s">
        <v>3935</v>
      </c>
      <c r="O1258" t="s">
        <v>35</v>
      </c>
      <c r="P1258" s="102">
        <v>519</v>
      </c>
      <c r="Q1258" s="102"/>
      <c r="R1258" t="s">
        <v>2616</v>
      </c>
      <c r="S1258" s="102" t="s">
        <v>29</v>
      </c>
      <c r="T1258" s="102" t="s">
        <v>2282</v>
      </c>
      <c r="U1258" s="102" t="s">
        <v>3334</v>
      </c>
    </row>
    <row r="1259" spans="1:21" x14ac:dyDescent="0.2">
      <c r="A1259" s="102">
        <v>10693</v>
      </c>
      <c r="B1259" t="s">
        <v>241</v>
      </c>
      <c r="C1259" t="s">
        <v>633</v>
      </c>
      <c r="D1259" t="s">
        <v>1312</v>
      </c>
      <c r="E1259" s="102">
        <v>10039</v>
      </c>
      <c r="F1259" s="102"/>
      <c r="G1259" t="s">
        <v>1555</v>
      </c>
      <c r="H1259" s="102" t="s">
        <v>29</v>
      </c>
      <c r="I1259" s="102" t="s">
        <v>2282</v>
      </c>
      <c r="J1259" s="102" t="s">
        <v>2286</v>
      </c>
      <c r="L1259" s="102">
        <v>30392</v>
      </c>
      <c r="M1259" t="s">
        <v>727</v>
      </c>
      <c r="N1259" t="s">
        <v>35</v>
      </c>
      <c r="O1259" t="s">
        <v>35</v>
      </c>
      <c r="P1259" s="102">
        <v>10194</v>
      </c>
      <c r="Q1259" s="102"/>
      <c r="R1259" t="s">
        <v>3924</v>
      </c>
      <c r="S1259" s="102" t="s">
        <v>29</v>
      </c>
      <c r="T1259" s="102" t="s">
        <v>2282</v>
      </c>
      <c r="U1259" s="102" t="s">
        <v>3334</v>
      </c>
    </row>
    <row r="1260" spans="1:21" x14ac:dyDescent="0.2">
      <c r="A1260" s="102">
        <v>27599</v>
      </c>
      <c r="B1260" t="s">
        <v>142</v>
      </c>
      <c r="C1260" t="s">
        <v>2026</v>
      </c>
      <c r="D1260" t="s">
        <v>645</v>
      </c>
      <c r="E1260" s="102">
        <v>77</v>
      </c>
      <c r="F1260" s="102"/>
      <c r="G1260" t="s">
        <v>2509</v>
      </c>
      <c r="H1260" s="102" t="s">
        <v>29</v>
      </c>
      <c r="I1260" s="102" t="s">
        <v>2282</v>
      </c>
      <c r="J1260" s="102" t="s">
        <v>2286</v>
      </c>
      <c r="L1260" s="102">
        <v>32031</v>
      </c>
      <c r="M1260" t="s">
        <v>405</v>
      </c>
      <c r="N1260" t="s">
        <v>35</v>
      </c>
      <c r="O1260" t="s">
        <v>4773</v>
      </c>
      <c r="P1260" s="102">
        <v>393</v>
      </c>
      <c r="Q1260" s="102"/>
      <c r="R1260" t="s">
        <v>3904</v>
      </c>
      <c r="S1260" s="102" t="s">
        <v>29</v>
      </c>
      <c r="T1260" s="102" t="s">
        <v>2282</v>
      </c>
      <c r="U1260" s="102" t="s">
        <v>3334</v>
      </c>
    </row>
    <row r="1261" spans="1:21" x14ac:dyDescent="0.2">
      <c r="A1261" s="102">
        <v>4764</v>
      </c>
      <c r="B1261" t="s">
        <v>884</v>
      </c>
      <c r="C1261" t="s">
        <v>1198</v>
      </c>
      <c r="E1261" s="102">
        <v>446</v>
      </c>
      <c r="F1261" s="102"/>
      <c r="G1261" t="s">
        <v>2376</v>
      </c>
      <c r="H1261" s="102" t="s">
        <v>29</v>
      </c>
      <c r="I1261" s="102" t="s">
        <v>2282</v>
      </c>
      <c r="J1261" s="102" t="s">
        <v>2286</v>
      </c>
      <c r="L1261" s="102">
        <v>15684</v>
      </c>
      <c r="M1261" t="s">
        <v>3737</v>
      </c>
      <c r="N1261" t="s">
        <v>979</v>
      </c>
      <c r="O1261" t="s">
        <v>138</v>
      </c>
      <c r="P1261" s="102">
        <v>10159</v>
      </c>
      <c r="Q1261" s="102"/>
      <c r="R1261" t="s">
        <v>3941</v>
      </c>
      <c r="S1261" s="102" t="s">
        <v>29</v>
      </c>
      <c r="T1261" s="102" t="s">
        <v>2282</v>
      </c>
      <c r="U1261" s="102" t="s">
        <v>3334</v>
      </c>
    </row>
    <row r="1262" spans="1:21" x14ac:dyDescent="0.2">
      <c r="A1262" s="102">
        <v>29981</v>
      </c>
      <c r="B1262" t="s">
        <v>727</v>
      </c>
      <c r="C1262" t="s">
        <v>1146</v>
      </c>
      <c r="D1262" t="s">
        <v>382</v>
      </c>
      <c r="E1262" s="102">
        <v>10202</v>
      </c>
      <c r="F1262" s="102"/>
      <c r="G1262" t="s">
        <v>1952</v>
      </c>
      <c r="H1262" s="102" t="s">
        <v>29</v>
      </c>
      <c r="I1262" s="102" t="s">
        <v>2282</v>
      </c>
      <c r="J1262" s="102" t="s">
        <v>2286</v>
      </c>
      <c r="L1262" s="102">
        <v>22522</v>
      </c>
      <c r="M1262" t="s">
        <v>3405</v>
      </c>
      <c r="N1262" t="s">
        <v>4774</v>
      </c>
      <c r="O1262" t="s">
        <v>215</v>
      </c>
      <c r="P1262" s="102">
        <v>393</v>
      </c>
      <c r="Q1262" s="102"/>
      <c r="R1262" t="s">
        <v>3904</v>
      </c>
      <c r="S1262" s="102" t="s">
        <v>29</v>
      </c>
      <c r="T1262" s="102" t="s">
        <v>2282</v>
      </c>
      <c r="U1262" s="102" t="s">
        <v>3334</v>
      </c>
    </row>
    <row r="1263" spans="1:21" x14ac:dyDescent="0.2">
      <c r="A1263" s="102">
        <v>20827</v>
      </c>
      <c r="B1263" t="s">
        <v>1190</v>
      </c>
      <c r="C1263" t="s">
        <v>1257</v>
      </c>
      <c r="D1263" t="s">
        <v>410</v>
      </c>
      <c r="E1263" s="102">
        <v>650</v>
      </c>
      <c r="F1263" s="102"/>
      <c r="G1263" t="s">
        <v>2571</v>
      </c>
      <c r="H1263" s="102" t="s">
        <v>29</v>
      </c>
      <c r="I1263" s="102" t="s">
        <v>2282</v>
      </c>
      <c r="J1263" s="102" t="s">
        <v>2286</v>
      </c>
      <c r="L1263" s="102">
        <v>27168</v>
      </c>
      <c r="M1263" t="s">
        <v>256</v>
      </c>
      <c r="N1263" t="s">
        <v>4775</v>
      </c>
      <c r="O1263" t="s">
        <v>279</v>
      </c>
      <c r="P1263" s="102">
        <v>10194</v>
      </c>
      <c r="Q1263" s="102"/>
      <c r="R1263" t="s">
        <v>3924</v>
      </c>
      <c r="S1263" s="102" t="s">
        <v>29</v>
      </c>
      <c r="T1263" s="102" t="s">
        <v>2282</v>
      </c>
      <c r="U1263" s="102" t="s">
        <v>3334</v>
      </c>
    </row>
    <row r="1264" spans="1:21" x14ac:dyDescent="0.2">
      <c r="A1264" s="102">
        <v>942</v>
      </c>
      <c r="B1264" t="s">
        <v>594</v>
      </c>
      <c r="C1264" t="s">
        <v>802</v>
      </c>
      <c r="D1264" t="s">
        <v>412</v>
      </c>
      <c r="E1264" s="102">
        <v>76</v>
      </c>
      <c r="F1264" s="102"/>
      <c r="G1264" t="s">
        <v>2279</v>
      </c>
      <c r="H1264" s="102" t="s">
        <v>29</v>
      </c>
      <c r="I1264" s="102" t="s">
        <v>2282</v>
      </c>
      <c r="J1264" s="102" t="s">
        <v>2286</v>
      </c>
      <c r="L1264" s="102">
        <v>24227</v>
      </c>
      <c r="M1264" t="s">
        <v>225</v>
      </c>
      <c r="N1264" t="s">
        <v>4776</v>
      </c>
      <c r="O1264" t="s">
        <v>3348</v>
      </c>
      <c r="P1264" s="102">
        <v>10154</v>
      </c>
      <c r="Q1264" s="102"/>
      <c r="R1264" t="s">
        <v>2673</v>
      </c>
      <c r="S1264" s="102" t="s">
        <v>29</v>
      </c>
      <c r="T1264" s="102" t="s">
        <v>2282</v>
      </c>
      <c r="U1264" s="102" t="s">
        <v>3334</v>
      </c>
    </row>
    <row r="1265" spans="1:21" x14ac:dyDescent="0.2">
      <c r="A1265" s="102">
        <v>20798</v>
      </c>
      <c r="B1265" t="s">
        <v>1849</v>
      </c>
      <c r="C1265" t="s">
        <v>36</v>
      </c>
      <c r="D1265" t="s">
        <v>279</v>
      </c>
      <c r="E1265" s="102">
        <v>10124</v>
      </c>
      <c r="F1265" s="102"/>
      <c r="G1265" t="s">
        <v>2307</v>
      </c>
      <c r="H1265" s="102" t="s">
        <v>29</v>
      </c>
      <c r="I1265" s="102" t="s">
        <v>2282</v>
      </c>
      <c r="J1265" s="102" t="s">
        <v>2286</v>
      </c>
      <c r="L1265" s="102">
        <v>21129</v>
      </c>
      <c r="M1265" t="s">
        <v>417</v>
      </c>
      <c r="N1265" t="s">
        <v>279</v>
      </c>
      <c r="O1265" t="s">
        <v>489</v>
      </c>
      <c r="P1265" s="102">
        <v>10181</v>
      </c>
      <c r="Q1265" s="102"/>
      <c r="R1265" t="s">
        <v>2296</v>
      </c>
      <c r="S1265" s="102" t="s">
        <v>29</v>
      </c>
      <c r="T1265" s="102" t="s">
        <v>2282</v>
      </c>
      <c r="U1265" s="102" t="s">
        <v>3334</v>
      </c>
    </row>
    <row r="1266" spans="1:21" x14ac:dyDescent="0.2">
      <c r="A1266" s="102">
        <v>6176</v>
      </c>
      <c r="B1266" t="s">
        <v>142</v>
      </c>
      <c r="C1266" t="s">
        <v>35</v>
      </c>
      <c r="D1266" t="s">
        <v>1241</v>
      </c>
      <c r="E1266" s="102">
        <v>76</v>
      </c>
      <c r="F1266" s="102"/>
      <c r="G1266" t="s">
        <v>2279</v>
      </c>
      <c r="H1266" s="102" t="s">
        <v>29</v>
      </c>
      <c r="I1266" s="102" t="s">
        <v>2282</v>
      </c>
      <c r="J1266" s="102" t="s">
        <v>2286</v>
      </c>
      <c r="L1266" s="102">
        <v>33462</v>
      </c>
      <c r="M1266" t="s">
        <v>4777</v>
      </c>
      <c r="N1266" t="s">
        <v>279</v>
      </c>
      <c r="O1266" t="s">
        <v>37</v>
      </c>
      <c r="P1266" s="102">
        <v>310</v>
      </c>
      <c r="Q1266" s="102"/>
      <c r="R1266" t="s">
        <v>2391</v>
      </c>
      <c r="S1266" s="102" t="s">
        <v>29</v>
      </c>
      <c r="T1266" s="102" t="s">
        <v>2282</v>
      </c>
      <c r="U1266" s="102" t="s">
        <v>3334</v>
      </c>
    </row>
    <row r="1267" spans="1:21" x14ac:dyDescent="0.2">
      <c r="A1267" s="102">
        <v>29417</v>
      </c>
      <c r="B1267" t="s">
        <v>199</v>
      </c>
      <c r="C1267" t="s">
        <v>44</v>
      </c>
      <c r="D1267" t="s">
        <v>495</v>
      </c>
      <c r="E1267" s="102">
        <v>77</v>
      </c>
      <c r="F1267" s="102"/>
      <c r="G1267" t="s">
        <v>2509</v>
      </c>
      <c r="H1267" s="102" t="s">
        <v>29</v>
      </c>
      <c r="I1267" s="102" t="s">
        <v>2282</v>
      </c>
      <c r="J1267" s="102" t="s">
        <v>2286</v>
      </c>
      <c r="L1267" s="102">
        <v>32275</v>
      </c>
      <c r="M1267" t="s">
        <v>350</v>
      </c>
      <c r="N1267" t="s">
        <v>279</v>
      </c>
      <c r="O1267" t="s">
        <v>668</v>
      </c>
      <c r="P1267" s="102">
        <v>310</v>
      </c>
      <c r="Q1267" s="102"/>
      <c r="R1267" t="s">
        <v>2391</v>
      </c>
      <c r="S1267" s="102" t="s">
        <v>29</v>
      </c>
      <c r="T1267" s="102" t="s">
        <v>2282</v>
      </c>
      <c r="U1267" s="102" t="s">
        <v>3334</v>
      </c>
    </row>
    <row r="1268" spans="1:21" x14ac:dyDescent="0.2">
      <c r="A1268" s="102">
        <v>30192</v>
      </c>
      <c r="B1268" t="s">
        <v>241</v>
      </c>
      <c r="C1268" t="s">
        <v>579</v>
      </c>
      <c r="D1268" t="s">
        <v>431</v>
      </c>
      <c r="E1268" s="102">
        <v>76</v>
      </c>
      <c r="F1268" s="102"/>
      <c r="G1268" t="s">
        <v>2279</v>
      </c>
      <c r="H1268" s="102" t="s">
        <v>29</v>
      </c>
      <c r="I1268" s="102" t="s">
        <v>2282</v>
      </c>
      <c r="J1268" s="102" t="s">
        <v>2286</v>
      </c>
      <c r="L1268" s="102">
        <v>33358</v>
      </c>
      <c r="M1268" t="s">
        <v>80</v>
      </c>
      <c r="N1268" t="s">
        <v>279</v>
      </c>
      <c r="O1268" t="s">
        <v>48</v>
      </c>
      <c r="P1268" s="102">
        <v>393</v>
      </c>
      <c r="Q1268" s="102"/>
      <c r="R1268" t="s">
        <v>3904</v>
      </c>
      <c r="S1268" s="102" t="s">
        <v>29</v>
      </c>
      <c r="T1268" s="102" t="s">
        <v>2282</v>
      </c>
      <c r="U1268" s="102" t="s">
        <v>3334</v>
      </c>
    </row>
    <row r="1269" spans="1:21" x14ac:dyDescent="0.2">
      <c r="A1269" s="102">
        <v>22604</v>
      </c>
      <c r="B1269" t="s">
        <v>126</v>
      </c>
      <c r="C1269" t="s">
        <v>742</v>
      </c>
      <c r="D1269" t="s">
        <v>318</v>
      </c>
      <c r="E1269" s="102">
        <v>310</v>
      </c>
      <c r="F1269" s="102"/>
      <c r="G1269" t="s">
        <v>2391</v>
      </c>
      <c r="H1269" s="102" t="s">
        <v>29</v>
      </c>
      <c r="I1269" s="102" t="s">
        <v>2282</v>
      </c>
      <c r="J1269" s="102" t="s">
        <v>2286</v>
      </c>
      <c r="L1269" s="102">
        <v>29935</v>
      </c>
      <c r="M1269" t="s">
        <v>405</v>
      </c>
      <c r="N1269" t="s">
        <v>279</v>
      </c>
      <c r="O1269" t="s">
        <v>660</v>
      </c>
      <c r="P1269" s="102">
        <v>10390</v>
      </c>
      <c r="Q1269" s="102"/>
      <c r="R1269" t="s">
        <v>4017</v>
      </c>
      <c r="S1269" s="102" t="s">
        <v>29</v>
      </c>
      <c r="T1269" s="102" t="s">
        <v>2282</v>
      </c>
      <c r="U1269" s="102" t="s">
        <v>3334</v>
      </c>
    </row>
    <row r="1270" spans="1:21" x14ac:dyDescent="0.2">
      <c r="A1270" s="102">
        <v>16504</v>
      </c>
      <c r="B1270" t="s">
        <v>256</v>
      </c>
      <c r="C1270" t="s">
        <v>57</v>
      </c>
      <c r="D1270" t="s">
        <v>675</v>
      </c>
      <c r="E1270" s="102">
        <v>353</v>
      </c>
      <c r="F1270" s="102"/>
      <c r="G1270" t="s">
        <v>2590</v>
      </c>
      <c r="H1270" s="102" t="s">
        <v>29</v>
      </c>
      <c r="I1270" s="102" t="s">
        <v>2282</v>
      </c>
      <c r="J1270" s="102" t="s">
        <v>2286</v>
      </c>
      <c r="L1270" s="102">
        <v>32383</v>
      </c>
      <c r="M1270" t="s">
        <v>683</v>
      </c>
      <c r="N1270" t="s">
        <v>279</v>
      </c>
      <c r="O1270" t="s">
        <v>65</v>
      </c>
      <c r="P1270" s="102">
        <v>393</v>
      </c>
      <c r="Q1270" s="102"/>
      <c r="R1270" t="s">
        <v>3904</v>
      </c>
      <c r="S1270" s="102" t="s">
        <v>29</v>
      </c>
      <c r="T1270" s="102" t="s">
        <v>2282</v>
      </c>
      <c r="U1270" s="102" t="s">
        <v>3334</v>
      </c>
    </row>
    <row r="1271" spans="1:21" x14ac:dyDescent="0.2">
      <c r="A1271" s="102">
        <v>23115</v>
      </c>
      <c r="B1271" t="s">
        <v>150</v>
      </c>
      <c r="C1271" t="s">
        <v>43</v>
      </c>
      <c r="D1271" t="s">
        <v>907</v>
      </c>
      <c r="E1271" s="102">
        <v>10071</v>
      </c>
      <c r="F1271" s="102"/>
      <c r="G1271" t="s">
        <v>2624</v>
      </c>
      <c r="H1271" s="102" t="s">
        <v>29</v>
      </c>
      <c r="I1271" s="102" t="s">
        <v>2282</v>
      </c>
      <c r="J1271" s="102" t="s">
        <v>2286</v>
      </c>
      <c r="L1271" s="102">
        <v>938</v>
      </c>
      <c r="M1271" t="s">
        <v>4778</v>
      </c>
      <c r="N1271" t="s">
        <v>279</v>
      </c>
      <c r="O1271" t="s">
        <v>54</v>
      </c>
      <c r="P1271" s="102">
        <v>559</v>
      </c>
      <c r="Q1271" s="102"/>
      <c r="R1271" t="s">
        <v>4757</v>
      </c>
      <c r="S1271" s="102" t="s">
        <v>29</v>
      </c>
      <c r="T1271" s="102" t="s">
        <v>2282</v>
      </c>
      <c r="U1271" s="102" t="s">
        <v>3334</v>
      </c>
    </row>
    <row r="1272" spans="1:21" x14ac:dyDescent="0.2">
      <c r="A1272" s="102">
        <v>4918</v>
      </c>
      <c r="B1272" t="s">
        <v>171</v>
      </c>
      <c r="C1272" t="s">
        <v>1200</v>
      </c>
      <c r="D1272" t="s">
        <v>1201</v>
      </c>
      <c r="E1272" s="102">
        <v>10039</v>
      </c>
      <c r="F1272" s="102"/>
      <c r="G1272" t="s">
        <v>1555</v>
      </c>
      <c r="H1272" s="102" t="s">
        <v>29</v>
      </c>
      <c r="I1272" s="102" t="s">
        <v>2282</v>
      </c>
      <c r="J1272" s="102" t="s">
        <v>2286</v>
      </c>
      <c r="L1272" s="102">
        <v>22073</v>
      </c>
      <c r="M1272" t="s">
        <v>123</v>
      </c>
      <c r="N1272" t="s">
        <v>4779</v>
      </c>
      <c r="O1272" t="s">
        <v>4779</v>
      </c>
      <c r="P1272" s="102">
        <v>439</v>
      </c>
      <c r="Q1272" s="102"/>
      <c r="R1272" t="s">
        <v>2285</v>
      </c>
      <c r="S1272" s="102" t="s">
        <v>29</v>
      </c>
      <c r="T1272" s="102" t="s">
        <v>2282</v>
      </c>
      <c r="U1272" s="102" t="s">
        <v>3334</v>
      </c>
    </row>
    <row r="1273" spans="1:21" x14ac:dyDescent="0.2">
      <c r="A1273" s="102">
        <v>29635</v>
      </c>
      <c r="B1273" t="s">
        <v>123</v>
      </c>
      <c r="C1273" t="s">
        <v>3655</v>
      </c>
      <c r="D1273" t="s">
        <v>503</v>
      </c>
      <c r="E1273" s="102">
        <v>10094</v>
      </c>
      <c r="F1273" s="102"/>
      <c r="G1273" t="s">
        <v>3976</v>
      </c>
      <c r="H1273" s="102" t="s">
        <v>29</v>
      </c>
      <c r="I1273" s="102" t="s">
        <v>2282</v>
      </c>
      <c r="J1273" s="102" t="s">
        <v>2286</v>
      </c>
      <c r="L1273" s="102">
        <v>29262</v>
      </c>
      <c r="M1273" t="s">
        <v>4001</v>
      </c>
      <c r="N1273" t="s">
        <v>4441</v>
      </c>
      <c r="O1273" t="s">
        <v>3404</v>
      </c>
      <c r="P1273" s="102">
        <v>393</v>
      </c>
      <c r="Q1273" s="102"/>
      <c r="R1273" t="s">
        <v>3904</v>
      </c>
      <c r="S1273" s="102" t="s">
        <v>29</v>
      </c>
      <c r="T1273" s="102" t="s">
        <v>2282</v>
      </c>
      <c r="U1273" s="102" t="s">
        <v>3334</v>
      </c>
    </row>
    <row r="1274" spans="1:21" x14ac:dyDescent="0.2">
      <c r="A1274" s="102">
        <v>5151</v>
      </c>
      <c r="B1274" t="s">
        <v>510</v>
      </c>
      <c r="C1274" t="s">
        <v>3335</v>
      </c>
      <c r="D1274" t="s">
        <v>2532</v>
      </c>
      <c r="E1274" s="102">
        <v>10124</v>
      </c>
      <c r="F1274" s="102"/>
      <c r="G1274" t="s">
        <v>2307</v>
      </c>
      <c r="H1274" s="102" t="s">
        <v>29</v>
      </c>
      <c r="I1274" s="102" t="s">
        <v>2282</v>
      </c>
      <c r="J1274" s="102" t="s">
        <v>2286</v>
      </c>
      <c r="L1274" s="102">
        <v>22946</v>
      </c>
      <c r="M1274" t="s">
        <v>417</v>
      </c>
      <c r="N1274" t="s">
        <v>404</v>
      </c>
      <c r="O1274" t="s">
        <v>57</v>
      </c>
      <c r="P1274" s="102">
        <v>10071</v>
      </c>
      <c r="Q1274" s="102"/>
      <c r="R1274" t="s">
        <v>2624</v>
      </c>
      <c r="S1274" s="102" t="s">
        <v>29</v>
      </c>
      <c r="T1274" s="102" t="s">
        <v>2282</v>
      </c>
      <c r="U1274" s="102" t="s">
        <v>3334</v>
      </c>
    </row>
    <row r="1275" spans="1:21" x14ac:dyDescent="0.2">
      <c r="A1275" s="102">
        <v>23499</v>
      </c>
      <c r="B1275" t="s">
        <v>241</v>
      </c>
      <c r="C1275" t="s">
        <v>959</v>
      </c>
      <c r="D1275" t="s">
        <v>69</v>
      </c>
      <c r="E1275" s="102">
        <v>76</v>
      </c>
      <c r="F1275" s="102"/>
      <c r="G1275" t="s">
        <v>2279</v>
      </c>
      <c r="H1275" s="102" t="s">
        <v>29</v>
      </c>
      <c r="I1275" s="102" t="s">
        <v>2282</v>
      </c>
      <c r="J1275" s="102" t="s">
        <v>2286</v>
      </c>
      <c r="L1275" s="102">
        <v>33302</v>
      </c>
      <c r="M1275" t="s">
        <v>835</v>
      </c>
      <c r="N1275" t="s">
        <v>4780</v>
      </c>
      <c r="O1275" t="s">
        <v>27</v>
      </c>
      <c r="P1275" s="102">
        <v>10061</v>
      </c>
      <c r="Q1275" s="102"/>
      <c r="R1275" t="s">
        <v>2609</v>
      </c>
      <c r="S1275" s="102" t="s">
        <v>29</v>
      </c>
      <c r="T1275" s="102" t="s">
        <v>2282</v>
      </c>
      <c r="U1275" s="102" t="s">
        <v>3334</v>
      </c>
    </row>
    <row r="1276" spans="1:21" x14ac:dyDescent="0.2">
      <c r="A1276" s="102">
        <v>19488</v>
      </c>
      <c r="B1276" t="s">
        <v>154</v>
      </c>
      <c r="C1276" t="s">
        <v>138</v>
      </c>
      <c r="D1276" t="s">
        <v>4781</v>
      </c>
      <c r="E1276" s="102">
        <v>10094</v>
      </c>
      <c r="F1276" s="102"/>
      <c r="G1276" t="s">
        <v>3976</v>
      </c>
      <c r="H1276" s="102" t="s">
        <v>29</v>
      </c>
      <c r="I1276" s="102" t="s">
        <v>2282</v>
      </c>
      <c r="J1276" s="102" t="s">
        <v>2286</v>
      </c>
      <c r="L1276" s="102">
        <v>28833</v>
      </c>
      <c r="M1276" t="s">
        <v>4782</v>
      </c>
      <c r="N1276" t="s">
        <v>4783</v>
      </c>
      <c r="O1276" t="s">
        <v>4784</v>
      </c>
      <c r="P1276" s="102">
        <v>393</v>
      </c>
      <c r="Q1276" s="102"/>
      <c r="R1276" t="s">
        <v>3904</v>
      </c>
      <c r="S1276" s="102" t="s">
        <v>29</v>
      </c>
      <c r="T1276" s="102" t="s">
        <v>2282</v>
      </c>
      <c r="U1276" s="102" t="s">
        <v>3334</v>
      </c>
    </row>
    <row r="1277" spans="1:21" x14ac:dyDescent="0.2">
      <c r="A1277" s="102">
        <v>22627</v>
      </c>
      <c r="B1277" t="s">
        <v>594</v>
      </c>
      <c r="C1277" t="s">
        <v>763</v>
      </c>
      <c r="D1277" t="s">
        <v>231</v>
      </c>
      <c r="E1277" s="102">
        <v>10181</v>
      </c>
      <c r="F1277" s="102"/>
      <c r="G1277" t="s">
        <v>2296</v>
      </c>
      <c r="H1277" s="102" t="s">
        <v>29</v>
      </c>
      <c r="I1277" s="102" t="s">
        <v>2282</v>
      </c>
      <c r="J1277" s="102" t="s">
        <v>2286</v>
      </c>
      <c r="L1277" s="102">
        <v>31758</v>
      </c>
      <c r="M1277" t="s">
        <v>4785</v>
      </c>
      <c r="N1277" t="s">
        <v>3734</v>
      </c>
      <c r="O1277" t="s">
        <v>448</v>
      </c>
      <c r="P1277" s="102">
        <v>10194</v>
      </c>
      <c r="Q1277" s="102"/>
      <c r="R1277" t="s">
        <v>3924</v>
      </c>
      <c r="S1277" s="102" t="s">
        <v>29</v>
      </c>
      <c r="T1277" s="102" t="s">
        <v>2282</v>
      </c>
      <c r="U1277" s="102" t="s">
        <v>3334</v>
      </c>
    </row>
    <row r="1278" spans="1:21" x14ac:dyDescent="0.2">
      <c r="A1278" s="102">
        <v>18240</v>
      </c>
      <c r="B1278" t="s">
        <v>163</v>
      </c>
      <c r="C1278" t="s">
        <v>54</v>
      </c>
      <c r="D1278" t="s">
        <v>331</v>
      </c>
      <c r="E1278" s="102">
        <v>10094</v>
      </c>
      <c r="F1278" s="102"/>
      <c r="G1278" t="s">
        <v>3976</v>
      </c>
      <c r="H1278" s="102" t="s">
        <v>29</v>
      </c>
      <c r="I1278" s="102" t="s">
        <v>2282</v>
      </c>
      <c r="J1278" s="102" t="s">
        <v>2286</v>
      </c>
      <c r="L1278" s="102">
        <v>931</v>
      </c>
      <c r="M1278" t="s">
        <v>598</v>
      </c>
      <c r="N1278" t="s">
        <v>84</v>
      </c>
      <c r="O1278" t="s">
        <v>215</v>
      </c>
      <c r="P1278" s="102">
        <v>558</v>
      </c>
      <c r="Q1278" s="102"/>
      <c r="R1278" t="s">
        <v>3920</v>
      </c>
      <c r="S1278" s="102" t="s">
        <v>29</v>
      </c>
      <c r="T1278" s="102" t="s">
        <v>2282</v>
      </c>
      <c r="U1278" s="102" t="s">
        <v>3334</v>
      </c>
    </row>
    <row r="1279" spans="1:21" x14ac:dyDescent="0.2">
      <c r="A1279" s="102">
        <v>21896</v>
      </c>
      <c r="B1279" t="s">
        <v>337</v>
      </c>
      <c r="C1279" t="s">
        <v>229</v>
      </c>
      <c r="D1279" t="s">
        <v>2672</v>
      </c>
      <c r="E1279" s="102">
        <v>10154</v>
      </c>
      <c r="F1279" s="102"/>
      <c r="G1279" t="s">
        <v>2673</v>
      </c>
      <c r="H1279" s="102" t="s">
        <v>29</v>
      </c>
      <c r="I1279" s="102" t="s">
        <v>2282</v>
      </c>
      <c r="J1279" s="102" t="s">
        <v>2286</v>
      </c>
      <c r="L1279" s="102">
        <v>29937</v>
      </c>
      <c r="M1279" t="s">
        <v>78</v>
      </c>
      <c r="N1279" t="s">
        <v>4786</v>
      </c>
      <c r="O1279" t="s">
        <v>4787</v>
      </c>
      <c r="P1279" s="102">
        <v>10390</v>
      </c>
      <c r="Q1279" s="102"/>
      <c r="R1279" t="s">
        <v>4017</v>
      </c>
      <c r="S1279" s="102" t="s">
        <v>29</v>
      </c>
      <c r="T1279" s="102" t="s">
        <v>2282</v>
      </c>
      <c r="U1279" s="102" t="s">
        <v>3334</v>
      </c>
    </row>
    <row r="1280" spans="1:21" x14ac:dyDescent="0.2">
      <c r="A1280" s="102">
        <v>18232</v>
      </c>
      <c r="B1280" t="s">
        <v>1235</v>
      </c>
      <c r="C1280" t="s">
        <v>588</v>
      </c>
      <c r="D1280" t="s">
        <v>4788</v>
      </c>
      <c r="E1280" s="102">
        <v>10094</v>
      </c>
      <c r="F1280" s="102"/>
      <c r="G1280" t="s">
        <v>3976</v>
      </c>
      <c r="H1280" s="102" t="s">
        <v>29</v>
      </c>
      <c r="I1280" s="102" t="s">
        <v>2282</v>
      </c>
      <c r="J1280" s="102" t="s">
        <v>2286</v>
      </c>
      <c r="L1280" s="102">
        <v>21057</v>
      </c>
      <c r="M1280" t="s">
        <v>1044</v>
      </c>
      <c r="N1280" t="s">
        <v>4789</v>
      </c>
      <c r="O1280" t="s">
        <v>4790</v>
      </c>
      <c r="P1280" s="102">
        <v>10202</v>
      </c>
      <c r="Q1280" s="102"/>
      <c r="R1280" t="s">
        <v>1952</v>
      </c>
      <c r="S1280" s="102" t="s">
        <v>29</v>
      </c>
      <c r="T1280" s="102" t="s">
        <v>2282</v>
      </c>
      <c r="U1280" s="102" t="s">
        <v>3334</v>
      </c>
    </row>
    <row r="1281" spans="1:21" x14ac:dyDescent="0.2">
      <c r="A1281" s="102">
        <v>29972</v>
      </c>
      <c r="B1281" t="s">
        <v>497</v>
      </c>
      <c r="C1281" t="s">
        <v>516</v>
      </c>
      <c r="D1281" t="s">
        <v>70</v>
      </c>
      <c r="E1281" s="102">
        <v>37</v>
      </c>
      <c r="F1281" s="102"/>
      <c r="G1281" t="s">
        <v>759</v>
      </c>
      <c r="H1281" s="102" t="s">
        <v>29</v>
      </c>
      <c r="I1281" s="102" t="s">
        <v>2282</v>
      </c>
      <c r="J1281" s="102" t="s">
        <v>2286</v>
      </c>
      <c r="L1281" s="102">
        <v>674</v>
      </c>
      <c r="M1281" t="s">
        <v>142</v>
      </c>
      <c r="N1281" t="s">
        <v>53</v>
      </c>
      <c r="O1281" t="s">
        <v>276</v>
      </c>
      <c r="P1281" s="102">
        <v>10194</v>
      </c>
      <c r="Q1281" s="102"/>
      <c r="R1281" t="s">
        <v>3924</v>
      </c>
      <c r="S1281" s="102" t="s">
        <v>29</v>
      </c>
      <c r="T1281" s="102" t="s">
        <v>2282</v>
      </c>
      <c r="U1281" s="102" t="s">
        <v>3334</v>
      </c>
    </row>
    <row r="1282" spans="1:21" x14ac:dyDescent="0.2">
      <c r="A1282" s="102">
        <v>26956</v>
      </c>
      <c r="B1282" t="s">
        <v>664</v>
      </c>
      <c r="C1282" t="s">
        <v>284</v>
      </c>
      <c r="D1282" t="s">
        <v>591</v>
      </c>
      <c r="E1282" s="102">
        <v>37</v>
      </c>
      <c r="F1282" s="102"/>
      <c r="G1282" t="s">
        <v>759</v>
      </c>
      <c r="H1282" s="102" t="s">
        <v>29</v>
      </c>
      <c r="I1282" s="102" t="s">
        <v>2282</v>
      </c>
      <c r="J1282" s="102" t="s">
        <v>2286</v>
      </c>
      <c r="L1282" s="102">
        <v>23043</v>
      </c>
      <c r="M1282" t="s">
        <v>166</v>
      </c>
      <c r="N1282" t="s">
        <v>239</v>
      </c>
      <c r="O1282" t="s">
        <v>4791</v>
      </c>
      <c r="P1282" s="102">
        <v>10154</v>
      </c>
      <c r="Q1282" s="102"/>
      <c r="R1282" t="s">
        <v>2673</v>
      </c>
      <c r="S1282" s="102" t="s">
        <v>29</v>
      </c>
      <c r="T1282" s="102" t="s">
        <v>2282</v>
      </c>
      <c r="U1282" s="102" t="s">
        <v>3334</v>
      </c>
    </row>
    <row r="1283" spans="1:21" x14ac:dyDescent="0.2">
      <c r="A1283" s="102">
        <v>20087</v>
      </c>
      <c r="B1283" t="s">
        <v>1008</v>
      </c>
      <c r="C1283" t="s">
        <v>1096</v>
      </c>
      <c r="D1283" t="s">
        <v>147</v>
      </c>
      <c r="E1283" s="102">
        <v>536</v>
      </c>
      <c r="F1283" s="102"/>
      <c r="G1283" t="s">
        <v>2628</v>
      </c>
      <c r="H1283" s="102" t="s">
        <v>29</v>
      </c>
      <c r="I1283" s="102" t="s">
        <v>2282</v>
      </c>
      <c r="J1283" s="102" t="s">
        <v>2286</v>
      </c>
      <c r="L1283" s="102">
        <v>32237</v>
      </c>
      <c r="M1283" t="s">
        <v>317</v>
      </c>
      <c r="N1283" t="s">
        <v>4792</v>
      </c>
      <c r="O1283" t="s">
        <v>215</v>
      </c>
      <c r="P1283" s="102">
        <v>393</v>
      </c>
      <c r="Q1283" s="102"/>
      <c r="R1283" t="s">
        <v>3904</v>
      </c>
      <c r="S1283" s="102" t="s">
        <v>29</v>
      </c>
      <c r="T1283" s="102" t="s">
        <v>2282</v>
      </c>
      <c r="U1283" s="102" t="s">
        <v>3334</v>
      </c>
    </row>
    <row r="1284" spans="1:21" x14ac:dyDescent="0.2">
      <c r="A1284" s="102">
        <v>31745</v>
      </c>
      <c r="B1284" t="s">
        <v>250</v>
      </c>
      <c r="C1284" t="s">
        <v>2554</v>
      </c>
      <c r="D1284" t="s">
        <v>2555</v>
      </c>
      <c r="E1284" s="102">
        <v>10015</v>
      </c>
      <c r="F1284" s="102"/>
      <c r="G1284" t="s">
        <v>2514</v>
      </c>
      <c r="H1284" s="102" t="s">
        <v>29</v>
      </c>
      <c r="I1284" s="102" t="s">
        <v>2282</v>
      </c>
      <c r="J1284" s="102" t="s">
        <v>2286</v>
      </c>
      <c r="L1284" s="102">
        <v>31256</v>
      </c>
      <c r="M1284" t="s">
        <v>4793</v>
      </c>
      <c r="N1284" t="s">
        <v>4794</v>
      </c>
      <c r="O1284" t="s">
        <v>4795</v>
      </c>
      <c r="P1284" s="102">
        <v>439</v>
      </c>
      <c r="Q1284" s="102"/>
      <c r="R1284" t="s">
        <v>2285</v>
      </c>
      <c r="S1284" s="102" t="s">
        <v>29</v>
      </c>
      <c r="T1284" s="102" t="s">
        <v>2282</v>
      </c>
      <c r="U1284" s="102" t="s">
        <v>3334</v>
      </c>
    </row>
    <row r="1285" spans="1:21" x14ac:dyDescent="0.2">
      <c r="A1285" s="102">
        <v>27733</v>
      </c>
      <c r="B1285" t="s">
        <v>130</v>
      </c>
      <c r="C1285" t="s">
        <v>2220</v>
      </c>
      <c r="D1285" t="s">
        <v>2221</v>
      </c>
      <c r="E1285" s="102">
        <v>100</v>
      </c>
      <c r="F1285" s="102"/>
      <c r="G1285" t="s">
        <v>2332</v>
      </c>
      <c r="H1285" s="102" t="s">
        <v>29</v>
      </c>
      <c r="I1285" s="102" t="s">
        <v>2282</v>
      </c>
      <c r="J1285" s="102" t="s">
        <v>2286</v>
      </c>
      <c r="L1285" s="102">
        <v>22886</v>
      </c>
      <c r="M1285" t="s">
        <v>721</v>
      </c>
      <c r="N1285" t="s">
        <v>4796</v>
      </c>
      <c r="O1285" t="s">
        <v>44</v>
      </c>
      <c r="P1285" s="102">
        <v>10008</v>
      </c>
      <c r="Q1285" s="102"/>
      <c r="R1285" t="s">
        <v>2406</v>
      </c>
      <c r="S1285" s="102" t="s">
        <v>29</v>
      </c>
      <c r="T1285" s="102" t="s">
        <v>2282</v>
      </c>
      <c r="U1285" s="102" t="s">
        <v>3334</v>
      </c>
    </row>
    <row r="1286" spans="1:21" x14ac:dyDescent="0.2">
      <c r="A1286" s="102">
        <v>21739</v>
      </c>
      <c r="B1286" t="s">
        <v>835</v>
      </c>
      <c r="C1286" t="s">
        <v>1187</v>
      </c>
      <c r="D1286" t="s">
        <v>1865</v>
      </c>
      <c r="E1286" s="102">
        <v>284</v>
      </c>
      <c r="F1286" s="102"/>
      <c r="G1286" t="s">
        <v>2422</v>
      </c>
      <c r="H1286" s="102" t="s">
        <v>29</v>
      </c>
      <c r="I1286" s="102" t="s">
        <v>2282</v>
      </c>
      <c r="J1286" s="102" t="s">
        <v>2286</v>
      </c>
      <c r="L1286" s="102">
        <v>26953</v>
      </c>
      <c r="M1286" t="s">
        <v>37</v>
      </c>
      <c r="N1286" t="s">
        <v>4797</v>
      </c>
      <c r="O1286" t="s">
        <v>4798</v>
      </c>
      <c r="P1286" s="102">
        <v>147</v>
      </c>
      <c r="Q1286" s="102"/>
      <c r="R1286" t="s">
        <v>2360</v>
      </c>
      <c r="S1286" s="102" t="s">
        <v>29</v>
      </c>
      <c r="T1286" s="102" t="s">
        <v>2282</v>
      </c>
      <c r="U1286" s="102" t="s">
        <v>3334</v>
      </c>
    </row>
    <row r="1287" spans="1:21" x14ac:dyDescent="0.2">
      <c r="A1287" s="102">
        <v>1166</v>
      </c>
      <c r="B1287" t="s">
        <v>140</v>
      </c>
      <c r="C1287" t="s">
        <v>4799</v>
      </c>
      <c r="D1287" t="s">
        <v>438</v>
      </c>
      <c r="E1287" s="102">
        <v>10193</v>
      </c>
      <c r="F1287" s="102"/>
      <c r="G1287" t="s">
        <v>2567</v>
      </c>
      <c r="H1287" s="102" t="s">
        <v>29</v>
      </c>
      <c r="I1287" s="102" t="s">
        <v>2282</v>
      </c>
      <c r="J1287" s="102" t="s">
        <v>2286</v>
      </c>
      <c r="L1287" s="102">
        <v>29526</v>
      </c>
      <c r="M1287" t="s">
        <v>124</v>
      </c>
      <c r="N1287" t="s">
        <v>4800</v>
      </c>
      <c r="O1287" t="s">
        <v>215</v>
      </c>
      <c r="P1287" s="102">
        <v>558</v>
      </c>
      <c r="Q1287" s="102"/>
      <c r="R1287" t="s">
        <v>3920</v>
      </c>
      <c r="S1287" s="102" t="s">
        <v>29</v>
      </c>
      <c r="T1287" s="102" t="s">
        <v>2282</v>
      </c>
      <c r="U1287" s="102" t="s">
        <v>3334</v>
      </c>
    </row>
    <row r="1288" spans="1:21" x14ac:dyDescent="0.2">
      <c r="A1288" s="102">
        <v>29662</v>
      </c>
      <c r="B1288" t="s">
        <v>2207</v>
      </c>
      <c r="C1288" t="s">
        <v>2206</v>
      </c>
      <c r="D1288" t="s">
        <v>1231</v>
      </c>
      <c r="E1288" s="102">
        <v>10015</v>
      </c>
      <c r="F1288" s="102"/>
      <c r="G1288" t="s">
        <v>2514</v>
      </c>
      <c r="H1288" s="102" t="s">
        <v>29</v>
      </c>
      <c r="I1288" s="102" t="s">
        <v>2282</v>
      </c>
      <c r="J1288" s="102" t="s">
        <v>2286</v>
      </c>
      <c r="L1288" s="102">
        <v>31940</v>
      </c>
      <c r="M1288" t="s">
        <v>863</v>
      </c>
      <c r="N1288" t="s">
        <v>57</v>
      </c>
      <c r="O1288" t="s">
        <v>4241</v>
      </c>
      <c r="P1288" s="102">
        <v>114</v>
      </c>
      <c r="Q1288" s="102"/>
      <c r="R1288" t="s">
        <v>2327</v>
      </c>
      <c r="S1288" s="102" t="s">
        <v>29</v>
      </c>
      <c r="T1288" s="102" t="s">
        <v>2282</v>
      </c>
      <c r="U1288" s="102" t="s">
        <v>3334</v>
      </c>
    </row>
    <row r="1289" spans="1:21" x14ac:dyDescent="0.2">
      <c r="A1289" s="102">
        <v>22479</v>
      </c>
      <c r="B1289" t="s">
        <v>1778</v>
      </c>
      <c r="C1289" t="s">
        <v>2048</v>
      </c>
      <c r="D1289" t="s">
        <v>2049</v>
      </c>
      <c r="E1289" s="102">
        <v>10085</v>
      </c>
      <c r="F1289" s="102"/>
      <c r="G1289" t="s">
        <v>2629</v>
      </c>
      <c r="H1289" s="102" t="s">
        <v>29</v>
      </c>
      <c r="I1289" s="102" t="s">
        <v>2282</v>
      </c>
      <c r="J1289" s="102" t="s">
        <v>2286</v>
      </c>
      <c r="L1289" s="102">
        <v>29592</v>
      </c>
      <c r="M1289" t="s">
        <v>4801</v>
      </c>
      <c r="N1289" t="s">
        <v>57</v>
      </c>
      <c r="O1289" t="s">
        <v>390</v>
      </c>
      <c r="P1289" s="102">
        <v>46</v>
      </c>
      <c r="Q1289" s="102"/>
      <c r="R1289" t="s">
        <v>3932</v>
      </c>
      <c r="S1289" s="102" t="s">
        <v>29</v>
      </c>
      <c r="T1289" s="102" t="s">
        <v>2282</v>
      </c>
      <c r="U1289" s="102" t="s">
        <v>3334</v>
      </c>
    </row>
    <row r="1290" spans="1:21" x14ac:dyDescent="0.2">
      <c r="A1290" s="102">
        <v>22310</v>
      </c>
      <c r="B1290" t="s">
        <v>4159</v>
      </c>
      <c r="C1290" t="s">
        <v>57</v>
      </c>
      <c r="D1290" t="s">
        <v>2196</v>
      </c>
      <c r="E1290" s="102">
        <v>727</v>
      </c>
      <c r="F1290" s="102"/>
      <c r="G1290" t="s">
        <v>2527</v>
      </c>
      <c r="H1290" s="102" t="s">
        <v>29</v>
      </c>
      <c r="I1290" s="102" t="s">
        <v>2282</v>
      </c>
      <c r="J1290" s="102" t="s">
        <v>2286</v>
      </c>
      <c r="L1290" s="102">
        <v>20787</v>
      </c>
      <c r="M1290" t="s">
        <v>150</v>
      </c>
      <c r="N1290" t="s">
        <v>57</v>
      </c>
      <c r="O1290" t="s">
        <v>65</v>
      </c>
      <c r="P1290" s="102">
        <v>10154</v>
      </c>
      <c r="Q1290" s="102"/>
      <c r="R1290" t="s">
        <v>2673</v>
      </c>
      <c r="S1290" s="102" t="s">
        <v>29</v>
      </c>
      <c r="T1290" s="102" t="s">
        <v>2282</v>
      </c>
      <c r="U1290" s="102" t="s">
        <v>3334</v>
      </c>
    </row>
    <row r="1291" spans="1:21" x14ac:dyDescent="0.2">
      <c r="A1291" s="102">
        <v>8584</v>
      </c>
      <c r="B1291" t="s">
        <v>177</v>
      </c>
      <c r="C1291" t="s">
        <v>1283</v>
      </c>
      <c r="D1291" t="s">
        <v>36</v>
      </c>
      <c r="E1291" s="102">
        <v>274</v>
      </c>
      <c r="F1291" s="102"/>
      <c r="G1291" t="s">
        <v>2430</v>
      </c>
      <c r="H1291" s="102" t="s">
        <v>29</v>
      </c>
      <c r="I1291" s="102" t="s">
        <v>2282</v>
      </c>
      <c r="J1291" s="102" t="s">
        <v>2286</v>
      </c>
      <c r="L1291" s="102">
        <v>31059</v>
      </c>
      <c r="M1291" t="s">
        <v>777</v>
      </c>
      <c r="N1291" t="s">
        <v>57</v>
      </c>
      <c r="O1291" t="s">
        <v>4802</v>
      </c>
      <c r="P1291" s="102">
        <v>78</v>
      </c>
      <c r="Q1291" s="102"/>
      <c r="R1291" t="s">
        <v>2325</v>
      </c>
      <c r="S1291" s="102" t="s">
        <v>29</v>
      </c>
      <c r="T1291" s="102" t="s">
        <v>2282</v>
      </c>
      <c r="U1291" s="102" t="s">
        <v>3334</v>
      </c>
    </row>
    <row r="1292" spans="1:21" x14ac:dyDescent="0.2">
      <c r="A1292" s="102">
        <v>16513</v>
      </c>
      <c r="B1292" t="s">
        <v>1326</v>
      </c>
      <c r="C1292" t="s">
        <v>1327</v>
      </c>
      <c r="D1292" t="s">
        <v>1327</v>
      </c>
      <c r="E1292" s="102">
        <v>10015</v>
      </c>
      <c r="F1292" s="102"/>
      <c r="G1292" t="s">
        <v>2514</v>
      </c>
      <c r="H1292" s="102" t="s">
        <v>29</v>
      </c>
      <c r="I1292" s="102" t="s">
        <v>2282</v>
      </c>
      <c r="J1292" s="102" t="s">
        <v>2286</v>
      </c>
      <c r="L1292" s="102">
        <v>31050</v>
      </c>
      <c r="M1292" t="s">
        <v>1019</v>
      </c>
      <c r="N1292" t="s">
        <v>4803</v>
      </c>
      <c r="O1292" t="s">
        <v>4767</v>
      </c>
      <c r="P1292" s="102">
        <v>650</v>
      </c>
      <c r="Q1292" s="102"/>
      <c r="R1292" t="s">
        <v>2571</v>
      </c>
      <c r="S1292" s="102" t="s">
        <v>29</v>
      </c>
      <c r="T1292" s="102" t="s">
        <v>2282</v>
      </c>
      <c r="U1292" s="102" t="s">
        <v>3334</v>
      </c>
    </row>
    <row r="1293" spans="1:21" x14ac:dyDescent="0.2">
      <c r="A1293" s="102">
        <v>29609</v>
      </c>
      <c r="B1293" t="s">
        <v>2219</v>
      </c>
      <c r="C1293" t="s">
        <v>2177</v>
      </c>
      <c r="D1293" t="s">
        <v>147</v>
      </c>
      <c r="E1293" s="102">
        <v>100</v>
      </c>
      <c r="F1293" s="102"/>
      <c r="G1293" t="s">
        <v>2332</v>
      </c>
      <c r="H1293" s="102" t="s">
        <v>29</v>
      </c>
      <c r="I1293" s="102" t="s">
        <v>2282</v>
      </c>
      <c r="J1293" s="102" t="s">
        <v>2286</v>
      </c>
      <c r="L1293" s="102">
        <v>22880</v>
      </c>
      <c r="M1293" t="s">
        <v>1787</v>
      </c>
      <c r="N1293" t="s">
        <v>217</v>
      </c>
      <c r="O1293" t="s">
        <v>36</v>
      </c>
      <c r="P1293" s="102">
        <v>10008</v>
      </c>
      <c r="Q1293" s="102"/>
      <c r="R1293" t="s">
        <v>2406</v>
      </c>
      <c r="S1293" s="102" t="s">
        <v>29</v>
      </c>
      <c r="T1293" s="102" t="s">
        <v>2282</v>
      </c>
      <c r="U1293" s="102" t="s">
        <v>3334</v>
      </c>
    </row>
    <row r="1294" spans="1:21" x14ac:dyDescent="0.2">
      <c r="A1294" s="102">
        <v>22433</v>
      </c>
      <c r="B1294" t="s">
        <v>777</v>
      </c>
      <c r="C1294" t="s">
        <v>440</v>
      </c>
      <c r="D1294" t="s">
        <v>36</v>
      </c>
      <c r="E1294" s="102">
        <v>10178</v>
      </c>
      <c r="F1294" s="102"/>
      <c r="G1294" t="s">
        <v>2522</v>
      </c>
      <c r="H1294" s="102" t="s">
        <v>29</v>
      </c>
      <c r="I1294" s="102" t="s">
        <v>2282</v>
      </c>
      <c r="J1294" s="102" t="s">
        <v>2286</v>
      </c>
      <c r="L1294" s="102">
        <v>20777</v>
      </c>
      <c r="M1294" t="s">
        <v>972</v>
      </c>
      <c r="N1294" t="s">
        <v>74</v>
      </c>
      <c r="O1294" t="s">
        <v>3670</v>
      </c>
      <c r="P1294" s="102">
        <v>10124</v>
      </c>
      <c r="Q1294" s="102"/>
      <c r="R1294" t="s">
        <v>2307</v>
      </c>
      <c r="S1294" s="102" t="s">
        <v>29</v>
      </c>
      <c r="T1294" s="102" t="s">
        <v>2282</v>
      </c>
      <c r="U1294" s="102" t="s">
        <v>3334</v>
      </c>
    </row>
    <row r="1295" spans="1:21" x14ac:dyDescent="0.2">
      <c r="A1295" s="102">
        <v>19396</v>
      </c>
      <c r="B1295" t="s">
        <v>752</v>
      </c>
      <c r="C1295" t="s">
        <v>612</v>
      </c>
      <c r="D1295" t="s">
        <v>1786</v>
      </c>
      <c r="E1295" s="102">
        <v>300</v>
      </c>
      <c r="F1295" s="102"/>
      <c r="G1295" t="s">
        <v>2438</v>
      </c>
      <c r="H1295" s="102" t="s">
        <v>39</v>
      </c>
      <c r="I1295" s="102" t="s">
        <v>2282</v>
      </c>
      <c r="J1295" s="102" t="s">
        <v>2286</v>
      </c>
      <c r="L1295" s="102">
        <v>32607</v>
      </c>
      <c r="M1295" t="s">
        <v>171</v>
      </c>
      <c r="N1295" t="s">
        <v>4804</v>
      </c>
      <c r="O1295" t="s">
        <v>46</v>
      </c>
      <c r="P1295" s="102">
        <v>10199</v>
      </c>
      <c r="Q1295" s="102"/>
      <c r="R1295" t="s">
        <v>3939</v>
      </c>
      <c r="S1295" s="102" t="s">
        <v>29</v>
      </c>
      <c r="T1295" s="102" t="s">
        <v>2282</v>
      </c>
      <c r="U1295" s="102" t="s">
        <v>3334</v>
      </c>
    </row>
    <row r="1296" spans="1:21" x14ac:dyDescent="0.2">
      <c r="A1296" s="102">
        <v>8240</v>
      </c>
      <c r="B1296" t="s">
        <v>104</v>
      </c>
      <c r="C1296" t="s">
        <v>401</v>
      </c>
      <c r="D1296" t="s">
        <v>402</v>
      </c>
      <c r="E1296" s="102">
        <v>598</v>
      </c>
      <c r="F1296" s="102"/>
      <c r="G1296" t="s">
        <v>1497</v>
      </c>
      <c r="H1296" s="102" t="s">
        <v>39</v>
      </c>
      <c r="I1296" s="102" t="s">
        <v>2282</v>
      </c>
      <c r="J1296" s="102" t="s">
        <v>2286</v>
      </c>
      <c r="L1296" s="102">
        <v>30525</v>
      </c>
      <c r="M1296" t="s">
        <v>136</v>
      </c>
      <c r="N1296" t="s">
        <v>4169</v>
      </c>
      <c r="O1296" t="s">
        <v>4805</v>
      </c>
      <c r="P1296" s="102">
        <v>519</v>
      </c>
      <c r="Q1296" s="102"/>
      <c r="R1296" t="s">
        <v>2616</v>
      </c>
      <c r="S1296" s="102" t="s">
        <v>29</v>
      </c>
      <c r="T1296" s="102" t="s">
        <v>2282</v>
      </c>
      <c r="U1296" s="102" t="s">
        <v>3334</v>
      </c>
    </row>
    <row r="1297" spans="1:21" x14ac:dyDescent="0.2">
      <c r="A1297" s="102">
        <v>6089</v>
      </c>
      <c r="B1297" t="s">
        <v>1679</v>
      </c>
      <c r="C1297" t="s">
        <v>3335</v>
      </c>
      <c r="D1297" t="s">
        <v>404</v>
      </c>
      <c r="E1297" s="102">
        <v>268</v>
      </c>
      <c r="F1297" s="102"/>
      <c r="G1297" t="s">
        <v>2721</v>
      </c>
      <c r="H1297" s="102" t="s">
        <v>39</v>
      </c>
      <c r="I1297" s="102" t="s">
        <v>2282</v>
      </c>
      <c r="J1297" s="102" t="s">
        <v>2286</v>
      </c>
      <c r="L1297" s="102">
        <v>31055</v>
      </c>
      <c r="M1297" t="s">
        <v>4806</v>
      </c>
      <c r="N1297" t="s">
        <v>3696</v>
      </c>
      <c r="O1297" t="s">
        <v>4807</v>
      </c>
      <c r="P1297" s="102">
        <v>10071</v>
      </c>
      <c r="Q1297" s="102"/>
      <c r="R1297" t="s">
        <v>2624</v>
      </c>
      <c r="S1297" s="102" t="s">
        <v>29</v>
      </c>
      <c r="T1297" s="102" t="s">
        <v>2282</v>
      </c>
      <c r="U1297" s="102" t="s">
        <v>3334</v>
      </c>
    </row>
    <row r="1298" spans="1:21" x14ac:dyDescent="0.2">
      <c r="A1298" s="102">
        <v>25123</v>
      </c>
      <c r="B1298" t="s">
        <v>345</v>
      </c>
      <c r="C1298" t="s">
        <v>3493</v>
      </c>
      <c r="D1298" t="s">
        <v>346</v>
      </c>
      <c r="E1298" s="102">
        <v>300</v>
      </c>
      <c r="F1298" s="102"/>
      <c r="G1298" t="s">
        <v>2438</v>
      </c>
      <c r="H1298" s="102" t="s">
        <v>39</v>
      </c>
      <c r="I1298" s="102" t="s">
        <v>2282</v>
      </c>
      <c r="J1298" s="102" t="s">
        <v>2286</v>
      </c>
      <c r="L1298" s="102">
        <v>22107</v>
      </c>
      <c r="M1298" t="s">
        <v>4808</v>
      </c>
      <c r="N1298" t="s">
        <v>4809</v>
      </c>
      <c r="O1298" t="s">
        <v>4810</v>
      </c>
      <c r="P1298" s="102">
        <v>439</v>
      </c>
      <c r="Q1298" s="102"/>
      <c r="R1298" t="s">
        <v>2285</v>
      </c>
      <c r="S1298" s="102" t="s">
        <v>29</v>
      </c>
      <c r="T1298" s="102" t="s">
        <v>2282</v>
      </c>
      <c r="U1298" s="102" t="s">
        <v>3334</v>
      </c>
    </row>
    <row r="1299" spans="1:21" x14ac:dyDescent="0.2">
      <c r="A1299" s="102">
        <v>26048</v>
      </c>
      <c r="B1299" t="s">
        <v>1986</v>
      </c>
      <c r="C1299" t="s">
        <v>1987</v>
      </c>
      <c r="E1299" s="102">
        <v>538</v>
      </c>
      <c r="F1299" s="102"/>
      <c r="G1299" t="s">
        <v>2348</v>
      </c>
      <c r="H1299" s="102" t="s">
        <v>39</v>
      </c>
      <c r="I1299" s="102" t="s">
        <v>2282</v>
      </c>
      <c r="J1299" s="102" t="s">
        <v>2286</v>
      </c>
      <c r="L1299" s="102">
        <v>31479</v>
      </c>
      <c r="M1299" t="s">
        <v>166</v>
      </c>
      <c r="N1299" t="s">
        <v>495</v>
      </c>
      <c r="O1299" t="s">
        <v>303</v>
      </c>
      <c r="P1299" s="102">
        <v>10039</v>
      </c>
      <c r="Q1299" s="102"/>
      <c r="R1299" t="s">
        <v>1555</v>
      </c>
      <c r="S1299" s="102" t="s">
        <v>29</v>
      </c>
      <c r="T1299" s="102" t="s">
        <v>2282</v>
      </c>
      <c r="U1299" s="102" t="s">
        <v>3334</v>
      </c>
    </row>
    <row r="1300" spans="1:21" x14ac:dyDescent="0.2">
      <c r="A1300" s="102">
        <v>29797</v>
      </c>
      <c r="B1300" t="s">
        <v>2667</v>
      </c>
      <c r="C1300" t="s">
        <v>511</v>
      </c>
      <c r="D1300" t="s">
        <v>2668</v>
      </c>
      <c r="E1300" s="102">
        <v>10141</v>
      </c>
      <c r="F1300" s="102"/>
      <c r="G1300" t="s">
        <v>2666</v>
      </c>
      <c r="H1300" s="102" t="s">
        <v>39</v>
      </c>
      <c r="I1300" s="102" t="s">
        <v>2282</v>
      </c>
      <c r="J1300" s="102" t="s">
        <v>2286</v>
      </c>
      <c r="L1300" s="102">
        <v>27977</v>
      </c>
      <c r="M1300" t="s">
        <v>4811</v>
      </c>
      <c r="N1300" t="s">
        <v>206</v>
      </c>
      <c r="O1300" t="s">
        <v>4812</v>
      </c>
      <c r="P1300" s="102">
        <v>147</v>
      </c>
      <c r="Q1300" s="102"/>
      <c r="R1300" t="s">
        <v>2360</v>
      </c>
      <c r="S1300" s="102" t="s">
        <v>29</v>
      </c>
      <c r="T1300" s="102" t="s">
        <v>2282</v>
      </c>
      <c r="U1300" s="102" t="s">
        <v>3334</v>
      </c>
    </row>
    <row r="1301" spans="1:21" x14ac:dyDescent="0.2">
      <c r="A1301" s="102">
        <v>29761</v>
      </c>
      <c r="B1301" t="s">
        <v>975</v>
      </c>
      <c r="C1301" t="s">
        <v>2669</v>
      </c>
      <c r="D1301" t="s">
        <v>37</v>
      </c>
      <c r="E1301" s="102">
        <v>10141</v>
      </c>
      <c r="F1301" s="102"/>
      <c r="G1301" t="s">
        <v>2666</v>
      </c>
      <c r="H1301" s="102" t="s">
        <v>39</v>
      </c>
      <c r="I1301" s="102" t="s">
        <v>2282</v>
      </c>
      <c r="J1301" s="102" t="s">
        <v>2286</v>
      </c>
      <c r="L1301" s="102">
        <v>22511</v>
      </c>
      <c r="M1301" t="s">
        <v>139</v>
      </c>
      <c r="N1301" t="s">
        <v>206</v>
      </c>
      <c r="O1301" t="s">
        <v>2150</v>
      </c>
      <c r="P1301" s="102">
        <v>393</v>
      </c>
      <c r="Q1301" s="102"/>
      <c r="R1301" t="s">
        <v>3904</v>
      </c>
      <c r="S1301" s="102" t="s">
        <v>29</v>
      </c>
      <c r="T1301" s="102" t="s">
        <v>2282</v>
      </c>
      <c r="U1301" s="102" t="s">
        <v>3334</v>
      </c>
    </row>
    <row r="1302" spans="1:21" x14ac:dyDescent="0.2">
      <c r="A1302" s="102">
        <v>18540</v>
      </c>
      <c r="B1302" t="s">
        <v>1770</v>
      </c>
      <c r="C1302" t="s">
        <v>1325</v>
      </c>
      <c r="D1302" t="s">
        <v>455</v>
      </c>
      <c r="E1302" s="102">
        <v>64</v>
      </c>
      <c r="F1302" s="102"/>
      <c r="G1302" t="s">
        <v>3854</v>
      </c>
      <c r="H1302" s="102" t="s">
        <v>39</v>
      </c>
      <c r="I1302" s="102" t="s">
        <v>2282</v>
      </c>
      <c r="J1302" s="102" t="s">
        <v>2286</v>
      </c>
      <c r="L1302" s="102">
        <v>22783</v>
      </c>
      <c r="M1302" t="s">
        <v>177</v>
      </c>
      <c r="N1302" t="s">
        <v>206</v>
      </c>
      <c r="O1302" t="s">
        <v>233</v>
      </c>
      <c r="P1302" s="102">
        <v>310</v>
      </c>
      <c r="Q1302" s="102"/>
      <c r="R1302" t="s">
        <v>2391</v>
      </c>
      <c r="S1302" s="102" t="s">
        <v>29</v>
      </c>
      <c r="T1302" s="102" t="s">
        <v>2282</v>
      </c>
      <c r="U1302" s="102" t="s">
        <v>3334</v>
      </c>
    </row>
    <row r="1303" spans="1:21" x14ac:dyDescent="0.2">
      <c r="A1303" s="102">
        <v>8670</v>
      </c>
      <c r="B1303" t="s">
        <v>735</v>
      </c>
      <c r="C1303" t="s">
        <v>3493</v>
      </c>
      <c r="D1303" t="s">
        <v>217</v>
      </c>
      <c r="E1303" s="102">
        <v>695</v>
      </c>
      <c r="F1303" s="102"/>
      <c r="G1303" t="s">
        <v>2617</v>
      </c>
      <c r="H1303" s="102" t="s">
        <v>39</v>
      </c>
      <c r="I1303" s="102" t="s">
        <v>2282</v>
      </c>
      <c r="J1303" s="102" t="s">
        <v>2286</v>
      </c>
      <c r="L1303" s="102">
        <v>22874</v>
      </c>
      <c r="M1303" t="s">
        <v>497</v>
      </c>
      <c r="N1303" t="s">
        <v>206</v>
      </c>
      <c r="O1303" t="s">
        <v>4813</v>
      </c>
      <c r="P1303" s="102">
        <v>76</v>
      </c>
      <c r="Q1303" s="102"/>
      <c r="R1303" t="s">
        <v>2279</v>
      </c>
      <c r="S1303" s="102" t="s">
        <v>29</v>
      </c>
      <c r="T1303" s="102" t="s">
        <v>2282</v>
      </c>
      <c r="U1303" s="102" t="s">
        <v>3334</v>
      </c>
    </row>
    <row r="1304" spans="1:21" x14ac:dyDescent="0.2">
      <c r="A1304" s="102">
        <v>26812</v>
      </c>
      <c r="B1304" t="s">
        <v>822</v>
      </c>
      <c r="C1304" t="s">
        <v>215</v>
      </c>
      <c r="D1304" t="s">
        <v>456</v>
      </c>
      <c r="E1304" s="102">
        <v>444</v>
      </c>
      <c r="F1304" s="102"/>
      <c r="G1304" t="s">
        <v>2399</v>
      </c>
      <c r="H1304" s="102" t="s">
        <v>39</v>
      </c>
      <c r="I1304" s="102" t="s">
        <v>2282</v>
      </c>
      <c r="J1304" s="102" t="s">
        <v>2286</v>
      </c>
      <c r="L1304" s="102">
        <v>27459</v>
      </c>
      <c r="M1304" t="s">
        <v>4814</v>
      </c>
      <c r="N1304" t="s">
        <v>4815</v>
      </c>
      <c r="P1304" s="102">
        <v>147</v>
      </c>
      <c r="Q1304" s="102"/>
      <c r="R1304" t="s">
        <v>2360</v>
      </c>
      <c r="S1304" s="102" t="s">
        <v>29</v>
      </c>
      <c r="T1304" s="102" t="s">
        <v>2282</v>
      </c>
      <c r="U1304" s="102" t="s">
        <v>3334</v>
      </c>
    </row>
    <row r="1305" spans="1:21" x14ac:dyDescent="0.2">
      <c r="A1305" s="102">
        <v>23731</v>
      </c>
      <c r="B1305" t="s">
        <v>2513</v>
      </c>
      <c r="C1305" t="s">
        <v>714</v>
      </c>
      <c r="D1305" t="s">
        <v>319</v>
      </c>
      <c r="E1305" s="102">
        <v>77</v>
      </c>
      <c r="F1305" s="102"/>
      <c r="G1305" t="s">
        <v>2509</v>
      </c>
      <c r="H1305" s="102" t="s">
        <v>39</v>
      </c>
      <c r="I1305" s="102" t="s">
        <v>2282</v>
      </c>
      <c r="J1305" s="102" t="s">
        <v>2286</v>
      </c>
      <c r="L1305" s="102">
        <v>4209</v>
      </c>
      <c r="M1305" t="s">
        <v>40</v>
      </c>
      <c r="N1305" t="s">
        <v>43</v>
      </c>
      <c r="O1305" t="s">
        <v>2184</v>
      </c>
      <c r="P1305" s="102">
        <v>600</v>
      </c>
      <c r="Q1305" s="102"/>
      <c r="R1305" t="s">
        <v>2340</v>
      </c>
      <c r="S1305" s="102" t="s">
        <v>29</v>
      </c>
      <c r="T1305" s="102" t="s">
        <v>2282</v>
      </c>
      <c r="U1305" s="102" t="s">
        <v>3334</v>
      </c>
    </row>
    <row r="1306" spans="1:21" x14ac:dyDescent="0.2">
      <c r="A1306" s="102">
        <v>32112</v>
      </c>
      <c r="B1306" t="s">
        <v>2151</v>
      </c>
      <c r="C1306" t="s">
        <v>35</v>
      </c>
      <c r="D1306" t="s">
        <v>35</v>
      </c>
      <c r="E1306" s="102">
        <v>77</v>
      </c>
      <c r="F1306" s="102"/>
      <c r="G1306" t="s">
        <v>2509</v>
      </c>
      <c r="H1306" s="102" t="s">
        <v>39</v>
      </c>
      <c r="I1306" s="102" t="s">
        <v>2282</v>
      </c>
      <c r="J1306" s="102" t="s">
        <v>2286</v>
      </c>
      <c r="L1306" s="102">
        <v>30899</v>
      </c>
      <c r="M1306" t="s">
        <v>405</v>
      </c>
      <c r="N1306" t="s">
        <v>43</v>
      </c>
      <c r="O1306" t="s">
        <v>85</v>
      </c>
      <c r="P1306" s="102">
        <v>78</v>
      </c>
      <c r="Q1306" s="102"/>
      <c r="R1306" t="s">
        <v>2325</v>
      </c>
      <c r="S1306" s="102" t="s">
        <v>29</v>
      </c>
      <c r="T1306" s="102" t="s">
        <v>2282</v>
      </c>
      <c r="U1306" s="102" t="s">
        <v>3334</v>
      </c>
    </row>
    <row r="1307" spans="1:21" x14ac:dyDescent="0.2">
      <c r="A1307" s="102">
        <v>903</v>
      </c>
      <c r="B1307" t="s">
        <v>1029</v>
      </c>
      <c r="C1307" t="s">
        <v>1030</v>
      </c>
      <c r="E1307" s="102">
        <v>353</v>
      </c>
      <c r="F1307" s="102"/>
      <c r="G1307" t="s">
        <v>2590</v>
      </c>
      <c r="H1307" s="102" t="s">
        <v>39</v>
      </c>
      <c r="I1307" s="102" t="s">
        <v>2282</v>
      </c>
      <c r="J1307" s="102" t="s">
        <v>2286</v>
      </c>
      <c r="L1307" s="102">
        <v>28453</v>
      </c>
      <c r="M1307" t="s">
        <v>136</v>
      </c>
      <c r="N1307" t="s">
        <v>43</v>
      </c>
      <c r="O1307" t="s">
        <v>57</v>
      </c>
      <c r="P1307" s="102">
        <v>147</v>
      </c>
      <c r="Q1307" s="102"/>
      <c r="R1307" t="s">
        <v>2360</v>
      </c>
      <c r="S1307" s="102" t="s">
        <v>29</v>
      </c>
      <c r="T1307" s="102" t="s">
        <v>2282</v>
      </c>
      <c r="U1307" s="102" t="s">
        <v>3334</v>
      </c>
    </row>
    <row r="1308" spans="1:21" x14ac:dyDescent="0.2">
      <c r="A1308" s="102">
        <v>32405</v>
      </c>
      <c r="B1308" t="s">
        <v>2746</v>
      </c>
      <c r="C1308" t="s">
        <v>2747</v>
      </c>
      <c r="E1308" s="102">
        <v>76</v>
      </c>
      <c r="F1308" s="102"/>
      <c r="G1308" t="s">
        <v>2279</v>
      </c>
      <c r="H1308" s="102" t="s">
        <v>39</v>
      </c>
      <c r="I1308" s="102" t="s">
        <v>2282</v>
      </c>
      <c r="J1308" s="102" t="s">
        <v>2286</v>
      </c>
      <c r="L1308" s="102">
        <v>22180</v>
      </c>
      <c r="M1308" t="s">
        <v>163</v>
      </c>
      <c r="N1308" t="s">
        <v>43</v>
      </c>
      <c r="O1308" t="s">
        <v>4816</v>
      </c>
      <c r="P1308" s="102">
        <v>441</v>
      </c>
      <c r="Q1308" s="102"/>
      <c r="R1308" t="s">
        <v>2504</v>
      </c>
      <c r="S1308" s="102" t="s">
        <v>29</v>
      </c>
      <c r="T1308" s="102" t="s">
        <v>2282</v>
      </c>
      <c r="U1308" s="102" t="s">
        <v>3334</v>
      </c>
    </row>
    <row r="1309" spans="1:21" x14ac:dyDescent="0.2">
      <c r="A1309" s="102">
        <v>676</v>
      </c>
      <c r="B1309" t="s">
        <v>961</v>
      </c>
      <c r="C1309" t="s">
        <v>898</v>
      </c>
      <c r="D1309" t="s">
        <v>999</v>
      </c>
      <c r="E1309" s="102">
        <v>375</v>
      </c>
      <c r="F1309" s="102"/>
      <c r="G1309" t="s">
        <v>2449</v>
      </c>
      <c r="H1309" s="102" t="s">
        <v>39</v>
      </c>
      <c r="I1309" s="102" t="s">
        <v>2282</v>
      </c>
      <c r="J1309" s="102" t="s">
        <v>2286</v>
      </c>
      <c r="L1309" s="102">
        <v>32221</v>
      </c>
      <c r="M1309" t="s">
        <v>153</v>
      </c>
      <c r="N1309" t="s">
        <v>43</v>
      </c>
      <c r="O1309" t="s">
        <v>665</v>
      </c>
      <c r="P1309" s="102">
        <v>77</v>
      </c>
      <c r="Q1309" s="102"/>
      <c r="R1309" t="s">
        <v>2509</v>
      </c>
      <c r="S1309" s="102" t="s">
        <v>29</v>
      </c>
      <c r="T1309" s="102" t="s">
        <v>2282</v>
      </c>
      <c r="U1309" s="102" t="s">
        <v>3334</v>
      </c>
    </row>
    <row r="1310" spans="1:21" x14ac:dyDescent="0.2">
      <c r="A1310" s="102">
        <v>29509</v>
      </c>
      <c r="B1310" t="s">
        <v>641</v>
      </c>
      <c r="C1310" t="s">
        <v>2061</v>
      </c>
      <c r="D1310" t="s">
        <v>221</v>
      </c>
      <c r="E1310" s="102">
        <v>284</v>
      </c>
      <c r="F1310" s="102"/>
      <c r="G1310" t="s">
        <v>2422</v>
      </c>
      <c r="H1310" s="102" t="s">
        <v>39</v>
      </c>
      <c r="I1310" s="102" t="s">
        <v>2282</v>
      </c>
      <c r="J1310" s="102" t="s">
        <v>2286</v>
      </c>
      <c r="L1310" s="102">
        <v>4494</v>
      </c>
      <c r="M1310" t="s">
        <v>4817</v>
      </c>
      <c r="N1310" t="s">
        <v>4818</v>
      </c>
      <c r="O1310" t="s">
        <v>389</v>
      </c>
      <c r="P1310" s="102">
        <v>46</v>
      </c>
      <c r="Q1310" s="102"/>
      <c r="R1310" t="s">
        <v>3932</v>
      </c>
      <c r="S1310" s="102" t="s">
        <v>29</v>
      </c>
      <c r="T1310" s="102" t="s">
        <v>2282</v>
      </c>
      <c r="U1310" s="102" t="s">
        <v>3334</v>
      </c>
    </row>
    <row r="1311" spans="1:21" x14ac:dyDescent="0.2">
      <c r="A1311" s="102">
        <v>566</v>
      </c>
      <c r="B1311" t="s">
        <v>707</v>
      </c>
      <c r="C1311" t="s">
        <v>416</v>
      </c>
      <c r="D1311" t="s">
        <v>976</v>
      </c>
      <c r="E1311" s="102">
        <v>711</v>
      </c>
      <c r="F1311" s="102"/>
      <c r="G1311" t="s">
        <v>2310</v>
      </c>
      <c r="H1311" s="102" t="s">
        <v>29</v>
      </c>
      <c r="I1311" s="102" t="s">
        <v>2284</v>
      </c>
      <c r="J1311" s="102" t="s">
        <v>2286</v>
      </c>
      <c r="L1311" s="102">
        <v>23001</v>
      </c>
      <c r="M1311" t="s">
        <v>58</v>
      </c>
      <c r="N1311" t="s">
        <v>688</v>
      </c>
      <c r="O1311" t="s">
        <v>694</v>
      </c>
      <c r="P1311" s="102">
        <v>10196</v>
      </c>
      <c r="Q1311" s="102"/>
      <c r="R1311" t="s">
        <v>4819</v>
      </c>
      <c r="S1311" s="102" t="s">
        <v>29</v>
      </c>
      <c r="T1311" s="102" t="s">
        <v>2282</v>
      </c>
      <c r="U1311" s="102" t="s">
        <v>3334</v>
      </c>
    </row>
    <row r="1312" spans="1:21" x14ac:dyDescent="0.2">
      <c r="A1312" s="102">
        <v>4549</v>
      </c>
      <c r="B1312" t="s">
        <v>405</v>
      </c>
      <c r="C1312" t="s">
        <v>309</v>
      </c>
      <c r="D1312" t="s">
        <v>1195</v>
      </c>
      <c r="E1312" s="102">
        <v>228</v>
      </c>
      <c r="F1312" s="102"/>
      <c r="G1312" t="s">
        <v>2713</v>
      </c>
      <c r="H1312" s="102" t="s">
        <v>29</v>
      </c>
      <c r="I1312" s="102" t="s">
        <v>2284</v>
      </c>
      <c r="J1312" s="102" t="s">
        <v>2286</v>
      </c>
      <c r="L1312" s="102">
        <v>27169</v>
      </c>
      <c r="M1312" t="s">
        <v>4820</v>
      </c>
      <c r="N1312" t="s">
        <v>4436</v>
      </c>
      <c r="P1312" s="102">
        <v>10202</v>
      </c>
      <c r="Q1312" s="102"/>
      <c r="R1312" t="s">
        <v>1952</v>
      </c>
      <c r="S1312" s="102" t="s">
        <v>29</v>
      </c>
      <c r="T1312" s="102" t="s">
        <v>2282</v>
      </c>
      <c r="U1312" s="102" t="s">
        <v>3334</v>
      </c>
    </row>
    <row r="1313" spans="1:21" x14ac:dyDescent="0.2">
      <c r="A1313" s="102">
        <v>4533</v>
      </c>
      <c r="B1313" t="s">
        <v>1002</v>
      </c>
      <c r="C1313" t="s">
        <v>319</v>
      </c>
      <c r="D1313" t="s">
        <v>173</v>
      </c>
      <c r="E1313" s="102">
        <v>711</v>
      </c>
      <c r="F1313" s="102"/>
      <c r="G1313" t="s">
        <v>2310</v>
      </c>
      <c r="H1313" s="102" t="s">
        <v>29</v>
      </c>
      <c r="I1313" s="102" t="s">
        <v>2284</v>
      </c>
      <c r="J1313" s="102" t="s">
        <v>2286</v>
      </c>
      <c r="L1313" s="102">
        <v>22332</v>
      </c>
      <c r="M1313" t="s">
        <v>130</v>
      </c>
      <c r="N1313" t="s">
        <v>4821</v>
      </c>
      <c r="O1313" t="s">
        <v>4822</v>
      </c>
      <c r="P1313" s="102">
        <v>10124</v>
      </c>
      <c r="Q1313" s="102"/>
      <c r="R1313" t="s">
        <v>2307</v>
      </c>
      <c r="S1313" s="102" t="s">
        <v>29</v>
      </c>
      <c r="T1313" s="102" t="s">
        <v>2282</v>
      </c>
      <c r="U1313" s="102" t="s">
        <v>3334</v>
      </c>
    </row>
    <row r="1314" spans="1:21" x14ac:dyDescent="0.2">
      <c r="A1314" s="102">
        <v>20142</v>
      </c>
      <c r="B1314" t="s">
        <v>256</v>
      </c>
      <c r="C1314" t="s">
        <v>138</v>
      </c>
      <c r="D1314" t="s">
        <v>69</v>
      </c>
      <c r="E1314" s="102">
        <v>323</v>
      </c>
      <c r="F1314" s="102"/>
      <c r="G1314" t="s">
        <v>2718</v>
      </c>
      <c r="H1314" s="102" t="s">
        <v>29</v>
      </c>
      <c r="I1314" s="102" t="s">
        <v>2284</v>
      </c>
      <c r="J1314" s="102" t="s">
        <v>2286</v>
      </c>
      <c r="L1314" s="102">
        <v>22879</v>
      </c>
      <c r="M1314" t="s">
        <v>497</v>
      </c>
      <c r="N1314" t="s">
        <v>4823</v>
      </c>
      <c r="O1314" t="s">
        <v>1157</v>
      </c>
      <c r="P1314" s="102">
        <v>10008</v>
      </c>
      <c r="Q1314" s="102"/>
      <c r="R1314" t="s">
        <v>2406</v>
      </c>
      <c r="S1314" s="102" t="s">
        <v>29</v>
      </c>
      <c r="T1314" s="102" t="s">
        <v>2282</v>
      </c>
      <c r="U1314" s="102" t="s">
        <v>3334</v>
      </c>
    </row>
    <row r="1315" spans="1:21" x14ac:dyDescent="0.2">
      <c r="A1315" s="102">
        <v>28732</v>
      </c>
      <c r="B1315" t="s">
        <v>217</v>
      </c>
      <c r="C1315" t="s">
        <v>2069</v>
      </c>
      <c r="D1315" t="s">
        <v>2645</v>
      </c>
      <c r="E1315" s="102">
        <v>321</v>
      </c>
      <c r="F1315" s="102"/>
      <c r="G1315" t="s">
        <v>512</v>
      </c>
      <c r="H1315" s="102" t="s">
        <v>29</v>
      </c>
      <c r="I1315" s="102" t="s">
        <v>2284</v>
      </c>
      <c r="J1315" s="102" t="s">
        <v>2286</v>
      </c>
      <c r="L1315" s="102">
        <v>28040</v>
      </c>
      <c r="M1315" t="s">
        <v>244</v>
      </c>
      <c r="N1315" t="s">
        <v>4824</v>
      </c>
      <c r="O1315" t="s">
        <v>279</v>
      </c>
      <c r="P1315" s="102">
        <v>393</v>
      </c>
      <c r="Q1315" s="102"/>
      <c r="R1315" t="s">
        <v>3904</v>
      </c>
      <c r="S1315" s="102" t="s">
        <v>29</v>
      </c>
      <c r="T1315" s="102" t="s">
        <v>2282</v>
      </c>
      <c r="U1315" s="102" t="s">
        <v>3334</v>
      </c>
    </row>
    <row r="1316" spans="1:21" x14ac:dyDescent="0.2">
      <c r="A1316" s="102">
        <v>19607</v>
      </c>
      <c r="B1316" t="s">
        <v>32</v>
      </c>
      <c r="C1316" t="s">
        <v>271</v>
      </c>
      <c r="D1316" t="s">
        <v>1792</v>
      </c>
      <c r="E1316" s="102">
        <v>10130</v>
      </c>
      <c r="F1316" s="102"/>
      <c r="G1316" t="s">
        <v>2390</v>
      </c>
      <c r="H1316" s="102" t="s">
        <v>29</v>
      </c>
      <c r="I1316" s="102" t="s">
        <v>2284</v>
      </c>
      <c r="J1316" s="102" t="s">
        <v>2286</v>
      </c>
      <c r="L1316" s="102">
        <v>29789</v>
      </c>
      <c r="M1316" t="s">
        <v>317</v>
      </c>
      <c r="N1316" t="s">
        <v>4825</v>
      </c>
      <c r="O1316" t="s">
        <v>4826</v>
      </c>
      <c r="P1316" s="102">
        <v>10202</v>
      </c>
      <c r="Q1316" s="102"/>
      <c r="R1316" t="s">
        <v>1952</v>
      </c>
      <c r="S1316" s="102" t="s">
        <v>29</v>
      </c>
      <c r="T1316" s="102" t="s">
        <v>2282</v>
      </c>
      <c r="U1316" s="102" t="s">
        <v>3334</v>
      </c>
    </row>
    <row r="1317" spans="1:21" x14ac:dyDescent="0.2">
      <c r="A1317" s="102">
        <v>20850</v>
      </c>
      <c r="B1317" t="s">
        <v>483</v>
      </c>
      <c r="C1317" t="s">
        <v>2748</v>
      </c>
      <c r="D1317" t="s">
        <v>1184</v>
      </c>
      <c r="E1317" s="102">
        <v>52</v>
      </c>
      <c r="F1317" s="102"/>
      <c r="G1317" t="s">
        <v>685</v>
      </c>
      <c r="H1317" s="102" t="s">
        <v>29</v>
      </c>
      <c r="I1317" s="102" t="s">
        <v>2284</v>
      </c>
      <c r="J1317" s="102" t="s">
        <v>2286</v>
      </c>
      <c r="L1317" s="102">
        <v>29793</v>
      </c>
      <c r="M1317" t="s">
        <v>4541</v>
      </c>
      <c r="N1317" t="s">
        <v>4825</v>
      </c>
      <c r="O1317" t="s">
        <v>4827</v>
      </c>
      <c r="P1317" s="102">
        <v>393</v>
      </c>
      <c r="Q1317" s="102"/>
      <c r="R1317" t="s">
        <v>3904</v>
      </c>
      <c r="S1317" s="102" t="s">
        <v>29</v>
      </c>
      <c r="T1317" s="102" t="s">
        <v>2282</v>
      </c>
      <c r="U1317" s="102" t="s">
        <v>3334</v>
      </c>
    </row>
    <row r="1318" spans="1:21" x14ac:dyDescent="0.2">
      <c r="A1318" s="102">
        <v>24354</v>
      </c>
      <c r="B1318" t="s">
        <v>142</v>
      </c>
      <c r="C1318" t="s">
        <v>4828</v>
      </c>
      <c r="D1318" t="s">
        <v>4829</v>
      </c>
      <c r="E1318" s="102">
        <v>10171</v>
      </c>
      <c r="F1318" s="102"/>
      <c r="G1318" t="s">
        <v>2786</v>
      </c>
      <c r="H1318" s="102" t="s">
        <v>29</v>
      </c>
      <c r="I1318" s="102" t="s">
        <v>2284</v>
      </c>
      <c r="J1318" s="102" t="s">
        <v>2286</v>
      </c>
      <c r="L1318" s="102">
        <v>28336</v>
      </c>
      <c r="M1318" t="s">
        <v>123</v>
      </c>
      <c r="N1318" t="s">
        <v>4</v>
      </c>
      <c r="O1318" t="s">
        <v>2788</v>
      </c>
      <c r="P1318" s="102">
        <v>10202</v>
      </c>
      <c r="Q1318" s="102"/>
      <c r="R1318" t="s">
        <v>1952</v>
      </c>
      <c r="S1318" s="102" t="s">
        <v>29</v>
      </c>
      <c r="T1318" s="102" t="s">
        <v>2282</v>
      </c>
      <c r="U1318" s="102" t="s">
        <v>3334</v>
      </c>
    </row>
    <row r="1319" spans="1:21" x14ac:dyDescent="0.2">
      <c r="A1319" s="102">
        <v>21647</v>
      </c>
      <c r="B1319" t="s">
        <v>123</v>
      </c>
      <c r="C1319" t="s">
        <v>4830</v>
      </c>
      <c r="D1319" t="s">
        <v>2608</v>
      </c>
      <c r="E1319" s="102">
        <v>243</v>
      </c>
      <c r="F1319" s="102"/>
      <c r="G1319" t="s">
        <v>2607</v>
      </c>
      <c r="H1319" s="102" t="s">
        <v>29</v>
      </c>
      <c r="I1319" s="102" t="s">
        <v>2284</v>
      </c>
      <c r="J1319" s="102" t="s">
        <v>2286</v>
      </c>
      <c r="L1319" s="102">
        <v>20431</v>
      </c>
      <c r="M1319" t="s">
        <v>470</v>
      </c>
      <c r="N1319" t="s">
        <v>4163</v>
      </c>
      <c r="O1319" t="s">
        <v>4831</v>
      </c>
      <c r="P1319" s="102">
        <v>76</v>
      </c>
      <c r="Q1319" s="102"/>
      <c r="R1319" t="s">
        <v>2279</v>
      </c>
      <c r="S1319" s="102" t="s">
        <v>29</v>
      </c>
      <c r="T1319" s="102" t="s">
        <v>2282</v>
      </c>
      <c r="U1319" s="102" t="s">
        <v>3334</v>
      </c>
    </row>
    <row r="1320" spans="1:21" x14ac:dyDescent="0.2">
      <c r="A1320" s="102">
        <v>639</v>
      </c>
      <c r="B1320" t="s">
        <v>78</v>
      </c>
      <c r="C1320" t="s">
        <v>343</v>
      </c>
      <c r="D1320" t="s">
        <v>344</v>
      </c>
      <c r="E1320" s="102">
        <v>10292</v>
      </c>
      <c r="F1320" s="102"/>
      <c r="G1320" t="s">
        <v>2790</v>
      </c>
      <c r="H1320" s="102" t="s">
        <v>29</v>
      </c>
      <c r="I1320" s="102" t="s">
        <v>2284</v>
      </c>
      <c r="J1320" s="102" t="s">
        <v>2286</v>
      </c>
      <c r="L1320" s="102">
        <v>22883</v>
      </c>
      <c r="M1320" t="s">
        <v>177</v>
      </c>
      <c r="N1320" t="s">
        <v>3335</v>
      </c>
      <c r="O1320" t="s">
        <v>4832</v>
      </c>
      <c r="P1320" s="102">
        <v>10008</v>
      </c>
      <c r="Q1320" s="102"/>
      <c r="R1320" t="s">
        <v>2406</v>
      </c>
      <c r="S1320" s="102" t="s">
        <v>29</v>
      </c>
      <c r="T1320" s="102" t="s">
        <v>2282</v>
      </c>
      <c r="U1320" s="102" t="s">
        <v>3334</v>
      </c>
    </row>
    <row r="1321" spans="1:21" x14ac:dyDescent="0.2">
      <c r="A1321" s="102">
        <v>24660</v>
      </c>
      <c r="B1321" t="s">
        <v>192</v>
      </c>
      <c r="C1321" t="s">
        <v>431</v>
      </c>
      <c r="D1321" t="s">
        <v>676</v>
      </c>
      <c r="E1321" s="102">
        <v>269</v>
      </c>
      <c r="F1321" s="102"/>
      <c r="G1321" t="s">
        <v>2765</v>
      </c>
      <c r="H1321" s="102" t="s">
        <v>29</v>
      </c>
      <c r="I1321" s="102" t="s">
        <v>2284</v>
      </c>
      <c r="J1321" s="102" t="s">
        <v>2286</v>
      </c>
      <c r="L1321" s="102">
        <v>23002</v>
      </c>
      <c r="M1321" t="s">
        <v>4833</v>
      </c>
      <c r="N1321" t="s">
        <v>3335</v>
      </c>
      <c r="O1321" t="s">
        <v>4834</v>
      </c>
      <c r="P1321" s="102">
        <v>558</v>
      </c>
      <c r="Q1321" s="102"/>
      <c r="R1321" t="s">
        <v>3920</v>
      </c>
      <c r="S1321" s="102" t="s">
        <v>29</v>
      </c>
      <c r="T1321" s="102" t="s">
        <v>2282</v>
      </c>
      <c r="U1321" s="102" t="s">
        <v>3334</v>
      </c>
    </row>
    <row r="1322" spans="1:21" x14ac:dyDescent="0.2">
      <c r="A1322" s="102">
        <v>17562</v>
      </c>
      <c r="B1322" t="s">
        <v>2775</v>
      </c>
      <c r="C1322" t="s">
        <v>433</v>
      </c>
      <c r="D1322" t="s">
        <v>615</v>
      </c>
      <c r="E1322" s="102">
        <v>269</v>
      </c>
      <c r="F1322" s="102"/>
      <c r="G1322" t="s">
        <v>2765</v>
      </c>
      <c r="H1322" s="102" t="s">
        <v>29</v>
      </c>
      <c r="I1322" s="102" t="s">
        <v>2284</v>
      </c>
      <c r="J1322" s="102" t="s">
        <v>2286</v>
      </c>
      <c r="L1322" s="102">
        <v>29894</v>
      </c>
      <c r="M1322" t="s">
        <v>245</v>
      </c>
      <c r="N1322" t="s">
        <v>399</v>
      </c>
      <c r="O1322" t="s">
        <v>44</v>
      </c>
      <c r="P1322" s="102">
        <v>10124</v>
      </c>
      <c r="Q1322" s="102"/>
      <c r="R1322" t="s">
        <v>2307</v>
      </c>
      <c r="S1322" s="102" t="s">
        <v>29</v>
      </c>
      <c r="T1322" s="102" t="s">
        <v>2282</v>
      </c>
      <c r="U1322" s="102" t="s">
        <v>3334</v>
      </c>
    </row>
    <row r="1323" spans="1:21" x14ac:dyDescent="0.2">
      <c r="A1323" s="102">
        <v>370</v>
      </c>
      <c r="B1323" t="s">
        <v>30</v>
      </c>
      <c r="C1323" t="s">
        <v>274</v>
      </c>
      <c r="D1323" t="s">
        <v>275</v>
      </c>
      <c r="E1323" s="102">
        <v>300</v>
      </c>
      <c r="F1323" s="102"/>
      <c r="G1323" t="s">
        <v>2438</v>
      </c>
      <c r="H1323" s="102" t="s">
        <v>29</v>
      </c>
      <c r="I1323" s="102" t="s">
        <v>2284</v>
      </c>
      <c r="J1323" s="102" t="s">
        <v>2286</v>
      </c>
      <c r="L1323" s="102">
        <v>29936</v>
      </c>
      <c r="M1323" t="s">
        <v>473</v>
      </c>
      <c r="N1323" t="s">
        <v>4835</v>
      </c>
      <c r="O1323" t="s">
        <v>96</v>
      </c>
      <c r="P1323" s="102">
        <v>10390</v>
      </c>
      <c r="Q1323" s="102"/>
      <c r="R1323" t="s">
        <v>4017</v>
      </c>
      <c r="S1323" s="102" t="s">
        <v>29</v>
      </c>
      <c r="T1323" s="102" t="s">
        <v>2282</v>
      </c>
      <c r="U1323" s="102" t="s">
        <v>3334</v>
      </c>
    </row>
    <row r="1324" spans="1:21" x14ac:dyDescent="0.2">
      <c r="A1324" s="102">
        <v>26237</v>
      </c>
      <c r="B1324" t="s">
        <v>374</v>
      </c>
      <c r="C1324" t="s">
        <v>1983</v>
      </c>
      <c r="D1324" t="s">
        <v>1989</v>
      </c>
      <c r="E1324" s="102">
        <v>10064</v>
      </c>
      <c r="F1324" s="102"/>
      <c r="G1324" t="s">
        <v>2426</v>
      </c>
      <c r="H1324" s="102" t="s">
        <v>29</v>
      </c>
      <c r="I1324" s="102" t="s">
        <v>2284</v>
      </c>
      <c r="J1324" s="102" t="s">
        <v>2286</v>
      </c>
      <c r="L1324" s="102">
        <v>28150</v>
      </c>
      <c r="M1324" t="s">
        <v>594</v>
      </c>
      <c r="N1324" t="s">
        <v>276</v>
      </c>
      <c r="O1324" t="s">
        <v>4836</v>
      </c>
      <c r="P1324" s="102">
        <v>393</v>
      </c>
      <c r="Q1324" s="102"/>
      <c r="R1324" t="s">
        <v>3904</v>
      </c>
      <c r="S1324" s="102" t="s">
        <v>29</v>
      </c>
      <c r="T1324" s="102" t="s">
        <v>2282</v>
      </c>
      <c r="U1324" s="102" t="s">
        <v>3334</v>
      </c>
    </row>
    <row r="1325" spans="1:21" x14ac:dyDescent="0.2">
      <c r="A1325" s="102">
        <v>22162</v>
      </c>
      <c r="B1325" t="s">
        <v>148</v>
      </c>
      <c r="C1325" t="s">
        <v>2836</v>
      </c>
      <c r="D1325" t="s">
        <v>2837</v>
      </c>
      <c r="E1325" s="102">
        <v>10173</v>
      </c>
      <c r="F1325" s="102"/>
      <c r="G1325" t="s">
        <v>2311</v>
      </c>
      <c r="H1325" s="102" t="s">
        <v>29</v>
      </c>
      <c r="I1325" s="102" t="s">
        <v>2284</v>
      </c>
      <c r="J1325" s="102" t="s">
        <v>2286</v>
      </c>
      <c r="L1325" s="102">
        <v>32032</v>
      </c>
      <c r="M1325" t="s">
        <v>872</v>
      </c>
      <c r="N1325" t="s">
        <v>276</v>
      </c>
      <c r="O1325" t="s">
        <v>372</v>
      </c>
      <c r="P1325" s="102">
        <v>393</v>
      </c>
      <c r="Q1325" s="102"/>
      <c r="R1325" t="s">
        <v>3904</v>
      </c>
      <c r="S1325" s="102" t="s">
        <v>29</v>
      </c>
      <c r="T1325" s="102" t="s">
        <v>2282</v>
      </c>
      <c r="U1325" s="102" t="s">
        <v>3334</v>
      </c>
    </row>
    <row r="1326" spans="1:21" x14ac:dyDescent="0.2">
      <c r="A1326" s="102">
        <v>487</v>
      </c>
      <c r="B1326" t="s">
        <v>218</v>
      </c>
      <c r="C1326" t="s">
        <v>73</v>
      </c>
      <c r="D1326" t="s">
        <v>138</v>
      </c>
      <c r="E1326" s="102">
        <v>494</v>
      </c>
      <c r="F1326" s="102"/>
      <c r="G1326" t="s">
        <v>2448</v>
      </c>
      <c r="H1326" s="102" t="s">
        <v>29</v>
      </c>
      <c r="I1326" s="102" t="s">
        <v>2284</v>
      </c>
      <c r="J1326" s="102" t="s">
        <v>2286</v>
      </c>
      <c r="L1326" s="102">
        <v>33470</v>
      </c>
      <c r="M1326" t="s">
        <v>4007</v>
      </c>
      <c r="N1326" t="s">
        <v>4837</v>
      </c>
      <c r="O1326" t="s">
        <v>4838</v>
      </c>
      <c r="P1326" s="102">
        <v>310</v>
      </c>
      <c r="Q1326" s="102"/>
      <c r="R1326" t="s">
        <v>2391</v>
      </c>
      <c r="S1326" s="102" t="s">
        <v>29</v>
      </c>
      <c r="T1326" s="102" t="s">
        <v>2282</v>
      </c>
      <c r="U1326" s="102" t="s">
        <v>3334</v>
      </c>
    </row>
    <row r="1327" spans="1:21" x14ac:dyDescent="0.2">
      <c r="A1327" s="102">
        <v>24653</v>
      </c>
      <c r="B1327" t="s">
        <v>340</v>
      </c>
      <c r="C1327" t="s">
        <v>1985</v>
      </c>
      <c r="D1327" t="s">
        <v>203</v>
      </c>
      <c r="E1327" s="102">
        <v>335</v>
      </c>
      <c r="F1327" s="102"/>
      <c r="G1327" t="s">
        <v>2475</v>
      </c>
      <c r="H1327" s="102" t="s">
        <v>29</v>
      </c>
      <c r="I1327" s="102" t="s">
        <v>2284</v>
      </c>
      <c r="J1327" s="102" t="s">
        <v>2286</v>
      </c>
      <c r="L1327" s="102">
        <v>22954</v>
      </c>
      <c r="M1327" t="s">
        <v>230</v>
      </c>
      <c r="N1327" t="s">
        <v>4839</v>
      </c>
      <c r="O1327" t="s">
        <v>4840</v>
      </c>
      <c r="P1327" s="102">
        <v>309</v>
      </c>
      <c r="Q1327" s="102"/>
      <c r="R1327" t="s">
        <v>2367</v>
      </c>
      <c r="S1327" s="102" t="s">
        <v>29</v>
      </c>
      <c r="T1327" s="102" t="s">
        <v>2282</v>
      </c>
      <c r="U1327" s="102" t="s">
        <v>3334</v>
      </c>
    </row>
    <row r="1328" spans="1:21" x14ac:dyDescent="0.2">
      <c r="A1328" s="102">
        <v>390</v>
      </c>
      <c r="B1328" t="s">
        <v>148</v>
      </c>
      <c r="C1328" t="s">
        <v>280</v>
      </c>
      <c r="D1328" t="s">
        <v>281</v>
      </c>
      <c r="E1328" s="102">
        <v>300</v>
      </c>
      <c r="F1328" s="102"/>
      <c r="G1328" t="s">
        <v>2438</v>
      </c>
      <c r="H1328" s="102" t="s">
        <v>29</v>
      </c>
      <c r="I1328" s="102" t="s">
        <v>2284</v>
      </c>
      <c r="J1328" s="102" t="s">
        <v>2286</v>
      </c>
      <c r="L1328" s="102">
        <v>24170</v>
      </c>
      <c r="M1328" t="s">
        <v>166</v>
      </c>
      <c r="N1328" t="s">
        <v>4841</v>
      </c>
      <c r="O1328" t="s">
        <v>4842</v>
      </c>
      <c r="P1328" s="102">
        <v>10194</v>
      </c>
      <c r="Q1328" s="102"/>
      <c r="R1328" t="s">
        <v>3924</v>
      </c>
      <c r="S1328" s="102" t="s">
        <v>29</v>
      </c>
      <c r="T1328" s="102" t="s">
        <v>2282</v>
      </c>
      <c r="U1328" s="102" t="s">
        <v>3334</v>
      </c>
    </row>
    <row r="1329" spans="1:21" x14ac:dyDescent="0.2">
      <c r="A1329" s="102">
        <v>554</v>
      </c>
      <c r="B1329" t="s">
        <v>199</v>
      </c>
      <c r="C1329" t="s">
        <v>612</v>
      </c>
      <c r="D1329" t="s">
        <v>889</v>
      </c>
      <c r="E1329" s="102">
        <v>252</v>
      </c>
      <c r="F1329" s="102"/>
      <c r="G1329" t="s">
        <v>2503</v>
      </c>
      <c r="H1329" s="102" t="s">
        <v>29</v>
      </c>
      <c r="I1329" s="102" t="s">
        <v>2284</v>
      </c>
      <c r="J1329" s="102" t="s">
        <v>2286</v>
      </c>
      <c r="L1329" s="102">
        <v>29414</v>
      </c>
      <c r="M1329" t="s">
        <v>123</v>
      </c>
      <c r="N1329" t="s">
        <v>4843</v>
      </c>
      <c r="O1329" t="s">
        <v>817</v>
      </c>
      <c r="P1329" s="102">
        <v>310</v>
      </c>
      <c r="Q1329" s="102"/>
      <c r="R1329" t="s">
        <v>2391</v>
      </c>
      <c r="S1329" s="102" t="s">
        <v>29</v>
      </c>
      <c r="T1329" s="102" t="s">
        <v>2282</v>
      </c>
      <c r="U1329" s="102" t="s">
        <v>3334</v>
      </c>
    </row>
    <row r="1330" spans="1:21" x14ac:dyDescent="0.2">
      <c r="A1330" s="102">
        <v>19014</v>
      </c>
      <c r="B1330" t="s">
        <v>405</v>
      </c>
      <c r="C1330" t="s">
        <v>833</v>
      </c>
      <c r="D1330" t="s">
        <v>2806</v>
      </c>
      <c r="E1330" s="102">
        <v>10292</v>
      </c>
      <c r="F1330" s="102"/>
      <c r="G1330" t="s">
        <v>2790</v>
      </c>
      <c r="H1330" s="102" t="s">
        <v>29</v>
      </c>
      <c r="I1330" s="102" t="s">
        <v>2284</v>
      </c>
      <c r="J1330" s="102" t="s">
        <v>2286</v>
      </c>
      <c r="L1330" s="102">
        <v>32024</v>
      </c>
      <c r="M1330" t="s">
        <v>166</v>
      </c>
      <c r="N1330" t="s">
        <v>145</v>
      </c>
      <c r="O1330" t="s">
        <v>4844</v>
      </c>
      <c r="P1330" s="102">
        <v>650</v>
      </c>
      <c r="Q1330" s="102"/>
      <c r="R1330" t="s">
        <v>2571</v>
      </c>
      <c r="S1330" s="102" t="s">
        <v>29</v>
      </c>
      <c r="T1330" s="102" t="s">
        <v>2282</v>
      </c>
      <c r="U1330" s="102" t="s">
        <v>3334</v>
      </c>
    </row>
    <row r="1331" spans="1:21" x14ac:dyDescent="0.2">
      <c r="A1331" s="102">
        <v>10376</v>
      </c>
      <c r="B1331" t="s">
        <v>563</v>
      </c>
      <c r="C1331" t="s">
        <v>846</v>
      </c>
      <c r="D1331" t="s">
        <v>229</v>
      </c>
      <c r="E1331" s="102">
        <v>243</v>
      </c>
      <c r="F1331" s="102"/>
      <c r="G1331" t="s">
        <v>2607</v>
      </c>
      <c r="H1331" s="102" t="s">
        <v>29</v>
      </c>
      <c r="I1331" s="102" t="s">
        <v>2284</v>
      </c>
      <c r="J1331" s="102" t="s">
        <v>2286</v>
      </c>
      <c r="L1331" s="102">
        <v>1031</v>
      </c>
      <c r="M1331" t="s">
        <v>3855</v>
      </c>
      <c r="N1331" t="s">
        <v>215</v>
      </c>
      <c r="O1331" t="s">
        <v>174</v>
      </c>
      <c r="P1331" s="102">
        <v>46</v>
      </c>
      <c r="Q1331" s="102"/>
      <c r="R1331" t="s">
        <v>3932</v>
      </c>
      <c r="S1331" s="102" t="s">
        <v>29</v>
      </c>
      <c r="T1331" s="102" t="s">
        <v>2282</v>
      </c>
      <c r="U1331" s="102" t="s">
        <v>3334</v>
      </c>
    </row>
    <row r="1332" spans="1:21" x14ac:dyDescent="0.2">
      <c r="A1332" s="102">
        <v>31296</v>
      </c>
      <c r="B1332" t="s">
        <v>32</v>
      </c>
      <c r="C1332" t="s">
        <v>35</v>
      </c>
      <c r="D1332" t="s">
        <v>2439</v>
      </c>
      <c r="E1332" s="102">
        <v>300</v>
      </c>
      <c r="F1332" s="102"/>
      <c r="G1332" t="s">
        <v>2438</v>
      </c>
      <c r="H1332" s="102" t="s">
        <v>29</v>
      </c>
      <c r="I1332" s="102" t="s">
        <v>2284</v>
      </c>
      <c r="J1332" s="102" t="s">
        <v>2286</v>
      </c>
      <c r="L1332" s="102">
        <v>23207</v>
      </c>
      <c r="M1332" t="s">
        <v>256</v>
      </c>
      <c r="N1332" t="s">
        <v>4845</v>
      </c>
      <c r="O1332" t="s">
        <v>215</v>
      </c>
      <c r="P1332" s="102">
        <v>10061</v>
      </c>
      <c r="Q1332" s="102"/>
      <c r="R1332" t="s">
        <v>2609</v>
      </c>
      <c r="S1332" s="102" t="s">
        <v>29</v>
      </c>
      <c r="T1332" s="102" t="s">
        <v>2282</v>
      </c>
      <c r="U1332" s="102" t="s">
        <v>3334</v>
      </c>
    </row>
    <row r="1333" spans="1:21" x14ac:dyDescent="0.2">
      <c r="A1333" s="102">
        <v>32163</v>
      </c>
      <c r="B1333" t="s">
        <v>142</v>
      </c>
      <c r="C1333" t="s">
        <v>35</v>
      </c>
      <c r="D1333" t="s">
        <v>4152</v>
      </c>
      <c r="E1333" s="102">
        <v>10173</v>
      </c>
      <c r="F1333" s="102"/>
      <c r="G1333" t="s">
        <v>2311</v>
      </c>
      <c r="H1333" s="102" t="s">
        <v>29</v>
      </c>
      <c r="I1333" s="102" t="s">
        <v>2284</v>
      </c>
      <c r="J1333" s="102" t="s">
        <v>2286</v>
      </c>
      <c r="L1333" s="102">
        <v>28421</v>
      </c>
      <c r="M1333" t="s">
        <v>317</v>
      </c>
      <c r="N1333" t="s">
        <v>363</v>
      </c>
      <c r="O1333" t="s">
        <v>4846</v>
      </c>
      <c r="P1333" s="102">
        <v>10202</v>
      </c>
      <c r="Q1333" s="102"/>
      <c r="R1333" t="s">
        <v>1952</v>
      </c>
      <c r="S1333" s="102" t="s">
        <v>29</v>
      </c>
      <c r="T1333" s="102" t="s">
        <v>2282</v>
      </c>
      <c r="U1333" s="102" t="s">
        <v>3334</v>
      </c>
    </row>
    <row r="1334" spans="1:21" x14ac:dyDescent="0.2">
      <c r="A1334" s="102">
        <v>32245</v>
      </c>
      <c r="B1334" t="s">
        <v>102</v>
      </c>
      <c r="C1334" t="s">
        <v>35</v>
      </c>
      <c r="D1334" t="s">
        <v>2728</v>
      </c>
      <c r="E1334" s="102">
        <v>268</v>
      </c>
      <c r="F1334" s="102"/>
      <c r="G1334" t="s">
        <v>2721</v>
      </c>
      <c r="H1334" s="102" t="s">
        <v>29</v>
      </c>
      <c r="I1334" s="102" t="s">
        <v>2284</v>
      </c>
      <c r="J1334" s="102" t="s">
        <v>2286</v>
      </c>
      <c r="L1334" s="102">
        <v>22608</v>
      </c>
      <c r="M1334" t="s">
        <v>482</v>
      </c>
      <c r="N1334" t="s">
        <v>4847</v>
      </c>
      <c r="P1334" s="102">
        <v>310</v>
      </c>
      <c r="Q1334" s="102"/>
      <c r="R1334" t="s">
        <v>2391</v>
      </c>
      <c r="S1334" s="102" t="s">
        <v>29</v>
      </c>
      <c r="T1334" s="102" t="s">
        <v>2282</v>
      </c>
      <c r="U1334" s="102" t="s">
        <v>3334</v>
      </c>
    </row>
    <row r="1335" spans="1:21" x14ac:dyDescent="0.2">
      <c r="A1335" s="102">
        <v>7063</v>
      </c>
      <c r="B1335" t="s">
        <v>40</v>
      </c>
      <c r="C1335" t="s">
        <v>35</v>
      </c>
      <c r="D1335" t="s">
        <v>509</v>
      </c>
      <c r="E1335" s="102">
        <v>300</v>
      </c>
      <c r="F1335" s="102"/>
      <c r="G1335" t="s">
        <v>2438</v>
      </c>
      <c r="H1335" s="102" t="s">
        <v>29</v>
      </c>
      <c r="I1335" s="102" t="s">
        <v>2284</v>
      </c>
      <c r="J1335" s="102" t="s">
        <v>2286</v>
      </c>
      <c r="L1335" s="102">
        <v>22639</v>
      </c>
      <c r="M1335" t="s">
        <v>172</v>
      </c>
      <c r="N1335" t="s">
        <v>357</v>
      </c>
      <c r="O1335" t="s">
        <v>452</v>
      </c>
      <c r="P1335" s="102">
        <v>310</v>
      </c>
      <c r="Q1335" s="102"/>
      <c r="R1335" t="s">
        <v>2391</v>
      </c>
      <c r="S1335" s="102" t="s">
        <v>29</v>
      </c>
      <c r="T1335" s="102" t="s">
        <v>2282</v>
      </c>
      <c r="U1335" s="102" t="s">
        <v>3334</v>
      </c>
    </row>
    <row r="1336" spans="1:21" x14ac:dyDescent="0.2">
      <c r="A1336" s="102">
        <v>24668</v>
      </c>
      <c r="B1336" t="s">
        <v>178</v>
      </c>
      <c r="C1336" t="s">
        <v>382</v>
      </c>
      <c r="D1336" t="s">
        <v>540</v>
      </c>
      <c r="E1336" s="102">
        <v>291</v>
      </c>
      <c r="F1336" s="102"/>
      <c r="G1336" t="s">
        <v>2580</v>
      </c>
      <c r="H1336" s="102" t="s">
        <v>29</v>
      </c>
      <c r="I1336" s="102" t="s">
        <v>2284</v>
      </c>
      <c r="J1336" s="102" t="s">
        <v>2286</v>
      </c>
      <c r="L1336" s="102">
        <v>22634</v>
      </c>
      <c r="M1336" t="s">
        <v>158</v>
      </c>
      <c r="N1336" t="s">
        <v>357</v>
      </c>
      <c r="O1336" t="s">
        <v>452</v>
      </c>
      <c r="P1336" s="102">
        <v>310</v>
      </c>
      <c r="Q1336" s="102"/>
      <c r="R1336" t="s">
        <v>2391</v>
      </c>
      <c r="S1336" s="102" t="s">
        <v>29</v>
      </c>
      <c r="T1336" s="102" t="s">
        <v>2282</v>
      </c>
      <c r="U1336" s="102" t="s">
        <v>3334</v>
      </c>
    </row>
    <row r="1337" spans="1:21" x14ac:dyDescent="0.2">
      <c r="A1337" s="102">
        <v>29101</v>
      </c>
      <c r="B1337" t="s">
        <v>504</v>
      </c>
      <c r="C1337" t="s">
        <v>1811</v>
      </c>
      <c r="D1337" t="s">
        <v>296</v>
      </c>
      <c r="E1337" s="102">
        <v>295</v>
      </c>
      <c r="F1337" s="102"/>
      <c r="G1337" t="s">
        <v>2474</v>
      </c>
      <c r="H1337" s="102" t="s">
        <v>29</v>
      </c>
      <c r="I1337" s="102" t="s">
        <v>2284</v>
      </c>
      <c r="J1337" s="102" t="s">
        <v>2286</v>
      </c>
      <c r="L1337" s="102">
        <v>23114</v>
      </c>
      <c r="M1337" t="s">
        <v>457</v>
      </c>
      <c r="N1337" t="s">
        <v>821</v>
      </c>
      <c r="O1337" t="s">
        <v>4848</v>
      </c>
      <c r="P1337" s="102">
        <v>10071</v>
      </c>
      <c r="Q1337" s="102"/>
      <c r="R1337" t="s">
        <v>2624</v>
      </c>
      <c r="S1337" s="102" t="s">
        <v>29</v>
      </c>
      <c r="T1337" s="102" t="s">
        <v>2282</v>
      </c>
      <c r="U1337" s="102" t="s">
        <v>3334</v>
      </c>
    </row>
    <row r="1338" spans="1:21" x14ac:dyDescent="0.2">
      <c r="A1338" s="102">
        <v>25264</v>
      </c>
      <c r="B1338" t="s">
        <v>83</v>
      </c>
      <c r="C1338" t="s">
        <v>254</v>
      </c>
      <c r="D1338" t="s">
        <v>262</v>
      </c>
      <c r="E1338" s="102">
        <v>10064</v>
      </c>
      <c r="F1338" s="102"/>
      <c r="G1338" t="s">
        <v>2426</v>
      </c>
      <c r="H1338" s="102" t="s">
        <v>29</v>
      </c>
      <c r="I1338" s="102" t="s">
        <v>2284</v>
      </c>
      <c r="J1338" s="102" t="s">
        <v>2286</v>
      </c>
      <c r="L1338" s="102">
        <v>32243</v>
      </c>
      <c r="M1338" t="s">
        <v>199</v>
      </c>
      <c r="N1338" t="s">
        <v>768</v>
      </c>
      <c r="O1338" t="s">
        <v>213</v>
      </c>
      <c r="P1338" s="102">
        <v>10198</v>
      </c>
      <c r="Q1338" s="102"/>
      <c r="R1338" t="s">
        <v>4723</v>
      </c>
      <c r="S1338" s="102" t="s">
        <v>29</v>
      </c>
      <c r="T1338" s="102" t="s">
        <v>2282</v>
      </c>
      <c r="U1338" s="102" t="s">
        <v>3334</v>
      </c>
    </row>
    <row r="1339" spans="1:21" x14ac:dyDescent="0.2">
      <c r="A1339" s="102">
        <v>4981</v>
      </c>
      <c r="B1339" t="s">
        <v>1677</v>
      </c>
      <c r="C1339" t="s">
        <v>331</v>
      </c>
      <c r="D1339" t="s">
        <v>44</v>
      </c>
      <c r="E1339" s="102">
        <v>10064</v>
      </c>
      <c r="F1339" s="102"/>
      <c r="G1339" t="s">
        <v>2426</v>
      </c>
      <c r="H1339" s="102" t="s">
        <v>29</v>
      </c>
      <c r="I1339" s="102" t="s">
        <v>2284</v>
      </c>
      <c r="J1339" s="102" t="s">
        <v>2286</v>
      </c>
      <c r="L1339" s="102">
        <v>1716</v>
      </c>
      <c r="M1339" t="s">
        <v>3788</v>
      </c>
      <c r="N1339" t="s">
        <v>284</v>
      </c>
      <c r="O1339" t="s">
        <v>3960</v>
      </c>
      <c r="P1339" s="102">
        <v>558</v>
      </c>
      <c r="Q1339" s="102"/>
      <c r="R1339" t="s">
        <v>3920</v>
      </c>
      <c r="S1339" s="102" t="s">
        <v>29</v>
      </c>
      <c r="T1339" s="102" t="s">
        <v>2282</v>
      </c>
      <c r="U1339" s="102" t="s">
        <v>3334</v>
      </c>
    </row>
    <row r="1340" spans="1:21" x14ac:dyDescent="0.2">
      <c r="A1340" s="102">
        <v>445</v>
      </c>
      <c r="B1340" t="s">
        <v>298</v>
      </c>
      <c r="C1340" t="s">
        <v>216</v>
      </c>
      <c r="D1340" t="s">
        <v>71</v>
      </c>
      <c r="E1340" s="102">
        <v>425</v>
      </c>
      <c r="F1340" s="102"/>
      <c r="G1340" t="s">
        <v>2322</v>
      </c>
      <c r="H1340" s="102" t="s">
        <v>29</v>
      </c>
      <c r="I1340" s="102" t="s">
        <v>2284</v>
      </c>
      <c r="J1340" s="102" t="s">
        <v>2286</v>
      </c>
      <c r="L1340" s="102">
        <v>18386</v>
      </c>
      <c r="M1340" t="s">
        <v>4849</v>
      </c>
      <c r="N1340" t="s">
        <v>544</v>
      </c>
      <c r="O1340" t="s">
        <v>45</v>
      </c>
      <c r="P1340" s="102">
        <v>10008</v>
      </c>
      <c r="Q1340" s="102"/>
      <c r="R1340" t="s">
        <v>2406</v>
      </c>
      <c r="S1340" s="102" t="s">
        <v>29</v>
      </c>
      <c r="T1340" s="102" t="s">
        <v>2282</v>
      </c>
      <c r="U1340" s="102" t="s">
        <v>3334</v>
      </c>
    </row>
    <row r="1341" spans="1:21" x14ac:dyDescent="0.2">
      <c r="A1341" s="102">
        <v>27718</v>
      </c>
      <c r="B1341" t="s">
        <v>155</v>
      </c>
      <c r="C1341" t="s">
        <v>236</v>
      </c>
      <c r="D1341" t="s">
        <v>237</v>
      </c>
      <c r="E1341" s="102">
        <v>291</v>
      </c>
      <c r="F1341" s="102"/>
      <c r="G1341" t="s">
        <v>2580</v>
      </c>
      <c r="H1341" s="102" t="s">
        <v>29</v>
      </c>
      <c r="I1341" s="102" t="s">
        <v>2284</v>
      </c>
      <c r="J1341" s="102" t="s">
        <v>2286</v>
      </c>
      <c r="L1341" s="102">
        <v>29155</v>
      </c>
      <c r="M1341" t="s">
        <v>26</v>
      </c>
      <c r="N1341" t="s">
        <v>175</v>
      </c>
      <c r="O1341" t="s">
        <v>3493</v>
      </c>
      <c r="P1341" s="102">
        <v>393</v>
      </c>
      <c r="Q1341" s="102"/>
      <c r="R1341" t="s">
        <v>3904</v>
      </c>
      <c r="S1341" s="102" t="s">
        <v>29</v>
      </c>
      <c r="T1341" s="102" t="s">
        <v>2282</v>
      </c>
      <c r="U1341" s="102" t="s">
        <v>3334</v>
      </c>
    </row>
    <row r="1342" spans="1:21" x14ac:dyDescent="0.2">
      <c r="A1342" s="102">
        <v>505</v>
      </c>
      <c r="B1342" t="s">
        <v>305</v>
      </c>
      <c r="C1342" t="s">
        <v>236</v>
      </c>
      <c r="D1342" t="s">
        <v>237</v>
      </c>
      <c r="E1342" s="102">
        <v>243</v>
      </c>
      <c r="F1342" s="102"/>
      <c r="G1342" t="s">
        <v>2607</v>
      </c>
      <c r="H1342" s="102" t="s">
        <v>29</v>
      </c>
      <c r="I1342" s="102" t="s">
        <v>2284</v>
      </c>
      <c r="J1342" s="102" t="s">
        <v>2286</v>
      </c>
      <c r="L1342" s="102">
        <v>19752</v>
      </c>
      <c r="M1342" t="s">
        <v>153</v>
      </c>
      <c r="N1342" t="s">
        <v>660</v>
      </c>
      <c r="O1342" t="s">
        <v>4213</v>
      </c>
      <c r="P1342" s="102">
        <v>147</v>
      </c>
      <c r="Q1342" s="102"/>
      <c r="R1342" t="s">
        <v>2360</v>
      </c>
      <c r="S1342" s="102" t="s">
        <v>29</v>
      </c>
      <c r="T1342" s="102" t="s">
        <v>2282</v>
      </c>
      <c r="U1342" s="102" t="s">
        <v>3334</v>
      </c>
    </row>
    <row r="1343" spans="1:21" x14ac:dyDescent="0.2">
      <c r="A1343" s="102">
        <v>26143</v>
      </c>
      <c r="B1343" t="s">
        <v>136</v>
      </c>
      <c r="C1343" t="s">
        <v>2785</v>
      </c>
      <c r="E1343" s="102">
        <v>10171</v>
      </c>
      <c r="F1343" s="102"/>
      <c r="G1343" t="s">
        <v>2786</v>
      </c>
      <c r="H1343" s="102" t="s">
        <v>29</v>
      </c>
      <c r="I1343" s="102" t="s">
        <v>2284</v>
      </c>
      <c r="J1343" s="102" t="s">
        <v>2286</v>
      </c>
      <c r="L1343" s="102">
        <v>30135</v>
      </c>
      <c r="M1343" t="s">
        <v>506</v>
      </c>
      <c r="N1343" t="s">
        <v>138</v>
      </c>
      <c r="O1343" t="s">
        <v>4788</v>
      </c>
      <c r="P1343" s="102">
        <v>147</v>
      </c>
      <c r="Q1343" s="102"/>
      <c r="R1343" t="s">
        <v>2360</v>
      </c>
      <c r="S1343" s="102" t="s">
        <v>29</v>
      </c>
      <c r="T1343" s="102" t="s">
        <v>2282</v>
      </c>
      <c r="U1343" s="102" t="s">
        <v>3334</v>
      </c>
    </row>
    <row r="1344" spans="1:21" x14ac:dyDescent="0.2">
      <c r="A1344" s="102">
        <v>16334</v>
      </c>
      <c r="B1344" t="s">
        <v>42</v>
      </c>
      <c r="C1344" t="s">
        <v>567</v>
      </c>
      <c r="D1344" t="s">
        <v>233</v>
      </c>
      <c r="E1344" s="102">
        <v>300</v>
      </c>
      <c r="F1344" s="102"/>
      <c r="G1344" t="s">
        <v>2438</v>
      </c>
      <c r="H1344" s="102" t="s">
        <v>29</v>
      </c>
      <c r="I1344" s="102" t="s">
        <v>2284</v>
      </c>
      <c r="J1344" s="102" t="s">
        <v>2286</v>
      </c>
      <c r="L1344" s="102">
        <v>31272</v>
      </c>
      <c r="M1344" t="s">
        <v>225</v>
      </c>
      <c r="N1344" t="s">
        <v>4850</v>
      </c>
      <c r="O1344" t="s">
        <v>145</v>
      </c>
      <c r="P1344" s="102">
        <v>393</v>
      </c>
      <c r="Q1344" s="102"/>
      <c r="R1344" t="s">
        <v>3904</v>
      </c>
      <c r="S1344" s="102" t="s">
        <v>29</v>
      </c>
      <c r="T1344" s="102" t="s">
        <v>2282</v>
      </c>
      <c r="U1344" s="102" t="s">
        <v>3334</v>
      </c>
    </row>
    <row r="1345" spans="1:21" x14ac:dyDescent="0.2">
      <c r="A1345" s="102">
        <v>24671</v>
      </c>
      <c r="B1345" t="s">
        <v>32</v>
      </c>
      <c r="C1345" t="s">
        <v>1321</v>
      </c>
      <c r="D1345" t="s">
        <v>364</v>
      </c>
      <c r="E1345" s="102">
        <v>293</v>
      </c>
      <c r="F1345" s="102"/>
      <c r="G1345" t="s">
        <v>2329</v>
      </c>
      <c r="H1345" s="102" t="s">
        <v>29</v>
      </c>
      <c r="I1345" s="102" t="s">
        <v>2284</v>
      </c>
      <c r="J1345" s="102" t="s">
        <v>2286</v>
      </c>
      <c r="L1345" s="102">
        <v>27943</v>
      </c>
      <c r="M1345" t="s">
        <v>707</v>
      </c>
      <c r="N1345" t="s">
        <v>27</v>
      </c>
      <c r="O1345" t="s">
        <v>57</v>
      </c>
      <c r="P1345" s="102">
        <v>10181</v>
      </c>
      <c r="Q1345" s="102"/>
      <c r="R1345" t="s">
        <v>2296</v>
      </c>
      <c r="S1345" s="102" t="s">
        <v>29</v>
      </c>
      <c r="T1345" s="102" t="s">
        <v>2282</v>
      </c>
      <c r="U1345" s="102" t="s">
        <v>3334</v>
      </c>
    </row>
    <row r="1346" spans="1:21" x14ac:dyDescent="0.2">
      <c r="A1346" s="102">
        <v>4126</v>
      </c>
      <c r="B1346" t="s">
        <v>332</v>
      </c>
      <c r="C1346" t="s">
        <v>206</v>
      </c>
      <c r="D1346" t="s">
        <v>333</v>
      </c>
      <c r="E1346" s="102">
        <v>598</v>
      </c>
      <c r="F1346" s="102"/>
      <c r="G1346" t="s">
        <v>1497</v>
      </c>
      <c r="H1346" s="102" t="s">
        <v>29</v>
      </c>
      <c r="I1346" s="102" t="s">
        <v>2284</v>
      </c>
      <c r="J1346" s="102" t="s">
        <v>2286</v>
      </c>
      <c r="L1346" s="102">
        <v>22919</v>
      </c>
      <c r="M1346" t="s">
        <v>142</v>
      </c>
      <c r="N1346" t="s">
        <v>27</v>
      </c>
      <c r="O1346" t="s">
        <v>314</v>
      </c>
      <c r="P1346" s="102">
        <v>76</v>
      </c>
      <c r="Q1346" s="102"/>
      <c r="R1346" t="s">
        <v>2279</v>
      </c>
      <c r="S1346" s="102" t="s">
        <v>29</v>
      </c>
      <c r="T1346" s="102" t="s">
        <v>2282</v>
      </c>
      <c r="U1346" s="102" t="s">
        <v>3334</v>
      </c>
    </row>
    <row r="1347" spans="1:21" x14ac:dyDescent="0.2">
      <c r="A1347" s="102">
        <v>25290</v>
      </c>
      <c r="B1347" t="s">
        <v>60</v>
      </c>
      <c r="C1347" t="s">
        <v>3335</v>
      </c>
      <c r="D1347" t="s">
        <v>639</v>
      </c>
      <c r="E1347" s="102">
        <v>291</v>
      </c>
      <c r="F1347" s="102"/>
      <c r="G1347" t="s">
        <v>2580</v>
      </c>
      <c r="H1347" s="102" t="s">
        <v>29</v>
      </c>
      <c r="I1347" s="102" t="s">
        <v>2284</v>
      </c>
      <c r="J1347" s="102" t="s">
        <v>2286</v>
      </c>
      <c r="L1347" s="102">
        <v>28923</v>
      </c>
      <c r="M1347" t="s">
        <v>792</v>
      </c>
      <c r="N1347" t="s">
        <v>625</v>
      </c>
      <c r="O1347" t="s">
        <v>4851</v>
      </c>
      <c r="P1347" s="102">
        <v>10061</v>
      </c>
      <c r="Q1347" s="102"/>
      <c r="R1347" t="s">
        <v>2609</v>
      </c>
      <c r="S1347" s="102" t="s">
        <v>29</v>
      </c>
      <c r="T1347" s="102" t="s">
        <v>2282</v>
      </c>
      <c r="U1347" s="102" t="s">
        <v>3334</v>
      </c>
    </row>
    <row r="1348" spans="1:21" x14ac:dyDescent="0.2">
      <c r="A1348" s="102">
        <v>17669</v>
      </c>
      <c r="B1348" t="s">
        <v>1701</v>
      </c>
      <c r="C1348" t="s">
        <v>383</v>
      </c>
      <c r="D1348" t="s">
        <v>262</v>
      </c>
      <c r="E1348" s="102">
        <v>425</v>
      </c>
      <c r="F1348" s="102"/>
      <c r="G1348" t="s">
        <v>2322</v>
      </c>
      <c r="H1348" s="102" t="s">
        <v>29</v>
      </c>
      <c r="I1348" s="102" t="s">
        <v>2284</v>
      </c>
      <c r="J1348" s="102" t="s">
        <v>2286</v>
      </c>
      <c r="L1348" s="102">
        <v>22065</v>
      </c>
      <c r="M1348" t="s">
        <v>483</v>
      </c>
      <c r="N1348" t="s">
        <v>4852</v>
      </c>
      <c r="O1348" t="s">
        <v>206</v>
      </c>
      <c r="P1348" s="102">
        <v>10093</v>
      </c>
      <c r="Q1348" s="102"/>
      <c r="R1348" t="s">
        <v>3945</v>
      </c>
      <c r="S1348" s="102" t="s">
        <v>29</v>
      </c>
      <c r="T1348" s="102" t="s">
        <v>2282</v>
      </c>
      <c r="U1348" s="102" t="s">
        <v>3334</v>
      </c>
    </row>
    <row r="1349" spans="1:21" x14ac:dyDescent="0.2">
      <c r="A1349" s="102">
        <v>5952</v>
      </c>
      <c r="B1349" t="s">
        <v>337</v>
      </c>
      <c r="C1349" t="s">
        <v>56</v>
      </c>
      <c r="D1349" t="s">
        <v>2766</v>
      </c>
      <c r="E1349" s="102">
        <v>423</v>
      </c>
      <c r="F1349" s="102"/>
      <c r="G1349" t="s">
        <v>2768</v>
      </c>
      <c r="H1349" s="102" t="s">
        <v>29</v>
      </c>
      <c r="I1349" s="102" t="s">
        <v>2284</v>
      </c>
      <c r="J1349" s="102" t="s">
        <v>2286</v>
      </c>
      <c r="L1349" s="102">
        <v>22731</v>
      </c>
      <c r="M1349" t="s">
        <v>340</v>
      </c>
      <c r="N1349" t="s">
        <v>4853</v>
      </c>
      <c r="O1349" t="s">
        <v>4854</v>
      </c>
      <c r="P1349" s="102">
        <v>353</v>
      </c>
      <c r="Q1349" s="102"/>
      <c r="R1349" t="s">
        <v>2590</v>
      </c>
      <c r="S1349" s="102" t="s">
        <v>29</v>
      </c>
      <c r="T1349" s="102" t="s">
        <v>2282</v>
      </c>
      <c r="U1349" s="102" t="s">
        <v>3334</v>
      </c>
    </row>
    <row r="1350" spans="1:21" x14ac:dyDescent="0.2">
      <c r="A1350" s="102">
        <v>24728</v>
      </c>
      <c r="B1350" t="s">
        <v>30</v>
      </c>
      <c r="C1350" t="s">
        <v>2067</v>
      </c>
      <c r="D1350" t="s">
        <v>2068</v>
      </c>
      <c r="E1350" s="102">
        <v>335</v>
      </c>
      <c r="F1350" s="102"/>
      <c r="G1350" t="s">
        <v>2475</v>
      </c>
      <c r="H1350" s="102" t="s">
        <v>29</v>
      </c>
      <c r="I1350" s="102" t="s">
        <v>2284</v>
      </c>
      <c r="J1350" s="102" t="s">
        <v>2286</v>
      </c>
      <c r="L1350" s="102">
        <v>22568</v>
      </c>
      <c r="M1350" t="s">
        <v>707</v>
      </c>
      <c r="N1350" t="s">
        <v>566</v>
      </c>
      <c r="O1350" t="s">
        <v>4855</v>
      </c>
      <c r="P1350" s="102">
        <v>673</v>
      </c>
      <c r="Q1350" s="102"/>
      <c r="R1350" t="s">
        <v>413</v>
      </c>
      <c r="S1350" s="102" t="s">
        <v>29</v>
      </c>
      <c r="T1350" s="102" t="s">
        <v>2282</v>
      </c>
      <c r="U1350" s="102" t="s">
        <v>3334</v>
      </c>
    </row>
    <row r="1351" spans="1:21" x14ac:dyDescent="0.2">
      <c r="A1351" s="102">
        <v>6394</v>
      </c>
      <c r="B1351" t="s">
        <v>121</v>
      </c>
      <c r="C1351" t="s">
        <v>2442</v>
      </c>
      <c r="D1351" t="s">
        <v>54</v>
      </c>
      <c r="E1351" s="102">
        <v>300</v>
      </c>
      <c r="F1351" s="102"/>
      <c r="G1351" t="s">
        <v>2438</v>
      </c>
      <c r="H1351" s="102" t="s">
        <v>29</v>
      </c>
      <c r="I1351" s="102" t="s">
        <v>2284</v>
      </c>
      <c r="J1351" s="102" t="s">
        <v>2286</v>
      </c>
      <c r="L1351" s="102">
        <v>14755</v>
      </c>
      <c r="M1351" t="s">
        <v>1320</v>
      </c>
      <c r="N1351" t="s">
        <v>269</v>
      </c>
      <c r="O1351" t="s">
        <v>793</v>
      </c>
      <c r="P1351" s="102">
        <v>650</v>
      </c>
      <c r="Q1351" s="102"/>
      <c r="R1351" t="s">
        <v>2571</v>
      </c>
      <c r="S1351" s="102" t="s">
        <v>29</v>
      </c>
      <c r="T1351" s="102" t="s">
        <v>2282</v>
      </c>
      <c r="U1351" s="102" t="s">
        <v>3334</v>
      </c>
    </row>
    <row r="1352" spans="1:21" x14ac:dyDescent="0.2">
      <c r="A1352" s="102">
        <v>27728</v>
      </c>
      <c r="B1352" t="s">
        <v>497</v>
      </c>
      <c r="C1352" t="s">
        <v>2824</v>
      </c>
      <c r="D1352" t="s">
        <v>131</v>
      </c>
      <c r="E1352" s="102">
        <v>10417</v>
      </c>
      <c r="F1352" s="102"/>
      <c r="G1352" t="s">
        <v>2818</v>
      </c>
      <c r="H1352" s="102" t="s">
        <v>29</v>
      </c>
      <c r="I1352" s="102" t="s">
        <v>2284</v>
      </c>
      <c r="J1352" s="102" t="s">
        <v>2286</v>
      </c>
      <c r="L1352" s="102">
        <v>22537</v>
      </c>
      <c r="M1352" t="s">
        <v>405</v>
      </c>
      <c r="N1352" t="s">
        <v>4856</v>
      </c>
      <c r="O1352" t="s">
        <v>54</v>
      </c>
      <c r="P1352" s="102">
        <v>10071</v>
      </c>
      <c r="Q1352" s="102"/>
      <c r="R1352" t="s">
        <v>2624</v>
      </c>
      <c r="S1352" s="102" t="s">
        <v>29</v>
      </c>
      <c r="T1352" s="102" t="s">
        <v>2282</v>
      </c>
      <c r="U1352" s="102" t="s">
        <v>3334</v>
      </c>
    </row>
    <row r="1353" spans="1:21" x14ac:dyDescent="0.2">
      <c r="A1353" s="102">
        <v>17727</v>
      </c>
      <c r="B1353" t="s">
        <v>411</v>
      </c>
      <c r="C1353" t="s">
        <v>54</v>
      </c>
      <c r="D1353" t="s">
        <v>419</v>
      </c>
      <c r="E1353" s="102">
        <v>295</v>
      </c>
      <c r="F1353" s="102"/>
      <c r="G1353" t="s">
        <v>2474</v>
      </c>
      <c r="H1353" s="102" t="s">
        <v>29</v>
      </c>
      <c r="I1353" s="102" t="s">
        <v>2284</v>
      </c>
      <c r="J1353" s="102" t="s">
        <v>2286</v>
      </c>
      <c r="L1353" s="102">
        <v>27220</v>
      </c>
      <c r="M1353" t="s">
        <v>250</v>
      </c>
      <c r="N1353" t="s">
        <v>3685</v>
      </c>
      <c r="O1353" t="s">
        <v>173</v>
      </c>
      <c r="P1353" s="102">
        <v>10390</v>
      </c>
      <c r="Q1353" s="102"/>
      <c r="R1353" t="s">
        <v>4017</v>
      </c>
      <c r="S1353" s="102" t="s">
        <v>29</v>
      </c>
      <c r="T1353" s="102" t="s">
        <v>2282</v>
      </c>
      <c r="U1353" s="102" t="s">
        <v>3334</v>
      </c>
    </row>
    <row r="1354" spans="1:21" x14ac:dyDescent="0.2">
      <c r="A1354" s="102">
        <v>447</v>
      </c>
      <c r="B1354" t="s">
        <v>2445</v>
      </c>
      <c r="C1354" t="s">
        <v>4857</v>
      </c>
      <c r="D1354" t="s">
        <v>826</v>
      </c>
      <c r="E1354" s="102">
        <v>248</v>
      </c>
      <c r="F1354" s="102"/>
      <c r="G1354" t="s">
        <v>2444</v>
      </c>
      <c r="H1354" s="102" t="s">
        <v>29</v>
      </c>
      <c r="I1354" s="102" t="s">
        <v>2284</v>
      </c>
      <c r="J1354" s="102" t="s">
        <v>2286</v>
      </c>
      <c r="L1354" s="102">
        <v>31539</v>
      </c>
      <c r="M1354" t="s">
        <v>4858</v>
      </c>
      <c r="N1354" t="s">
        <v>4859</v>
      </c>
      <c r="P1354" s="102">
        <v>76</v>
      </c>
      <c r="Q1354" s="102"/>
      <c r="R1354" t="s">
        <v>2279</v>
      </c>
      <c r="S1354" s="102" t="s">
        <v>29</v>
      </c>
      <c r="T1354" s="102" t="s">
        <v>2282</v>
      </c>
      <c r="U1354" s="102" t="s">
        <v>3334</v>
      </c>
    </row>
    <row r="1355" spans="1:21" x14ac:dyDescent="0.2">
      <c r="A1355" s="102">
        <v>16351</v>
      </c>
      <c r="B1355" t="s">
        <v>148</v>
      </c>
      <c r="C1355" t="s">
        <v>71</v>
      </c>
      <c r="D1355" t="s">
        <v>128</v>
      </c>
      <c r="E1355" s="102">
        <v>291</v>
      </c>
      <c r="F1355" s="102"/>
      <c r="G1355" t="s">
        <v>2580</v>
      </c>
      <c r="H1355" s="102" t="s">
        <v>29</v>
      </c>
      <c r="I1355" s="102" t="s">
        <v>2284</v>
      </c>
      <c r="J1355" s="102" t="s">
        <v>2286</v>
      </c>
      <c r="L1355" s="102">
        <v>30383</v>
      </c>
      <c r="M1355" t="s">
        <v>4860</v>
      </c>
      <c r="N1355" t="s">
        <v>4861</v>
      </c>
      <c r="P1355" s="102">
        <v>76</v>
      </c>
      <c r="Q1355" s="102"/>
      <c r="R1355" t="s">
        <v>2279</v>
      </c>
      <c r="S1355" s="102" t="s">
        <v>29</v>
      </c>
      <c r="T1355" s="102" t="s">
        <v>2282</v>
      </c>
      <c r="U1355" s="102" t="s">
        <v>3334</v>
      </c>
    </row>
    <row r="1356" spans="1:21" x14ac:dyDescent="0.2">
      <c r="A1356" s="102">
        <v>395</v>
      </c>
      <c r="B1356" t="s">
        <v>142</v>
      </c>
      <c r="C1356" t="s">
        <v>68</v>
      </c>
      <c r="D1356" t="s">
        <v>586</v>
      </c>
      <c r="E1356" s="102">
        <v>335</v>
      </c>
      <c r="F1356" s="102"/>
      <c r="G1356" t="s">
        <v>2475</v>
      </c>
      <c r="H1356" s="102" t="s">
        <v>29</v>
      </c>
      <c r="I1356" s="102" t="s">
        <v>2284</v>
      </c>
      <c r="J1356" s="102" t="s">
        <v>2286</v>
      </c>
      <c r="L1356" s="102">
        <v>31901</v>
      </c>
      <c r="M1356" t="s">
        <v>89</v>
      </c>
      <c r="N1356" t="s">
        <v>174</v>
      </c>
      <c r="O1356" t="s">
        <v>497</v>
      </c>
      <c r="P1356" s="102">
        <v>10199</v>
      </c>
      <c r="Q1356" s="102"/>
      <c r="R1356" t="s">
        <v>3939</v>
      </c>
      <c r="S1356" s="102" t="s">
        <v>29</v>
      </c>
      <c r="T1356" s="102" t="s">
        <v>2282</v>
      </c>
      <c r="U1356" s="102" t="s">
        <v>3334</v>
      </c>
    </row>
    <row r="1357" spans="1:21" x14ac:dyDescent="0.2">
      <c r="A1357" s="102">
        <v>20358</v>
      </c>
      <c r="B1357" t="s">
        <v>148</v>
      </c>
      <c r="C1357" t="s">
        <v>189</v>
      </c>
      <c r="D1357" t="s">
        <v>93</v>
      </c>
      <c r="E1357" s="102">
        <v>243</v>
      </c>
      <c r="F1357" s="102"/>
      <c r="G1357" t="s">
        <v>2607</v>
      </c>
      <c r="H1357" s="102" t="s">
        <v>29</v>
      </c>
      <c r="I1357" s="102" t="s">
        <v>2284</v>
      </c>
      <c r="J1357" s="102" t="s">
        <v>2286</v>
      </c>
      <c r="L1357" s="102">
        <v>23099</v>
      </c>
      <c r="M1357" t="s">
        <v>301</v>
      </c>
      <c r="N1357" t="s">
        <v>174</v>
      </c>
      <c r="O1357" t="s">
        <v>4862</v>
      </c>
      <c r="P1357" s="102">
        <v>147</v>
      </c>
      <c r="Q1357" s="102"/>
      <c r="R1357" t="s">
        <v>2360</v>
      </c>
      <c r="S1357" s="102" t="s">
        <v>29</v>
      </c>
      <c r="T1357" s="102" t="s">
        <v>2282</v>
      </c>
      <c r="U1357" s="102" t="s">
        <v>3334</v>
      </c>
    </row>
    <row r="1358" spans="1:21" x14ac:dyDescent="0.2">
      <c r="A1358" s="102">
        <v>27833</v>
      </c>
      <c r="B1358" t="s">
        <v>666</v>
      </c>
      <c r="C1358" t="s">
        <v>2825</v>
      </c>
      <c r="D1358" t="s">
        <v>120</v>
      </c>
      <c r="E1358" s="102">
        <v>10417</v>
      </c>
      <c r="F1358" s="102"/>
      <c r="G1358" t="s">
        <v>2818</v>
      </c>
      <c r="H1358" s="102" t="s">
        <v>29</v>
      </c>
      <c r="I1358" s="102" t="s">
        <v>2284</v>
      </c>
      <c r="J1358" s="102" t="s">
        <v>2286</v>
      </c>
      <c r="L1358" s="102">
        <v>27170</v>
      </c>
      <c r="M1358" t="s">
        <v>193</v>
      </c>
      <c r="N1358" t="s">
        <v>672</v>
      </c>
      <c r="O1358" t="s">
        <v>404</v>
      </c>
      <c r="P1358" s="102">
        <v>10194</v>
      </c>
      <c r="Q1358" s="102"/>
      <c r="R1358" t="s">
        <v>3924</v>
      </c>
      <c r="S1358" s="102" t="s">
        <v>29</v>
      </c>
      <c r="T1358" s="102" t="s">
        <v>2282</v>
      </c>
      <c r="U1358" s="102" t="s">
        <v>3334</v>
      </c>
    </row>
    <row r="1359" spans="1:21" x14ac:dyDescent="0.2">
      <c r="A1359" s="102">
        <v>27262</v>
      </c>
      <c r="B1359" t="s">
        <v>121</v>
      </c>
      <c r="C1359" t="s">
        <v>2838</v>
      </c>
      <c r="D1359" t="s">
        <v>116</v>
      </c>
      <c r="E1359" s="102">
        <v>10173</v>
      </c>
      <c r="F1359" s="102"/>
      <c r="G1359" t="s">
        <v>2311</v>
      </c>
      <c r="H1359" s="102" t="s">
        <v>29</v>
      </c>
      <c r="I1359" s="102" t="s">
        <v>2284</v>
      </c>
      <c r="J1359" s="102" t="s">
        <v>2286</v>
      </c>
      <c r="L1359" s="102">
        <v>10975</v>
      </c>
      <c r="M1359" t="s">
        <v>4863</v>
      </c>
      <c r="N1359" t="s">
        <v>4864</v>
      </c>
      <c r="O1359" t="s">
        <v>4865</v>
      </c>
      <c r="P1359" s="102">
        <v>10159</v>
      </c>
      <c r="Q1359" s="102"/>
      <c r="R1359" t="s">
        <v>3941</v>
      </c>
      <c r="S1359" s="102" t="s">
        <v>29</v>
      </c>
      <c r="T1359" s="102" t="s">
        <v>2282</v>
      </c>
      <c r="U1359" s="102" t="s">
        <v>3334</v>
      </c>
    </row>
    <row r="1360" spans="1:21" x14ac:dyDescent="0.2">
      <c r="A1360" s="102">
        <v>20373</v>
      </c>
      <c r="B1360" t="s">
        <v>123</v>
      </c>
      <c r="C1360" t="s">
        <v>1808</v>
      </c>
      <c r="D1360" t="s">
        <v>1809</v>
      </c>
      <c r="E1360" s="102">
        <v>598</v>
      </c>
      <c r="F1360" s="102"/>
      <c r="G1360" t="s">
        <v>1497</v>
      </c>
      <c r="H1360" s="102" t="s">
        <v>29</v>
      </c>
      <c r="I1360" s="102" t="s">
        <v>2284</v>
      </c>
      <c r="J1360" s="102" t="s">
        <v>2286</v>
      </c>
      <c r="L1360" s="102">
        <v>18405</v>
      </c>
      <c r="M1360" t="s">
        <v>239</v>
      </c>
      <c r="N1360" t="s">
        <v>4217</v>
      </c>
      <c r="O1360" t="s">
        <v>824</v>
      </c>
      <c r="P1360" s="102">
        <v>353</v>
      </c>
      <c r="Q1360" s="102"/>
      <c r="R1360" t="s">
        <v>2590</v>
      </c>
      <c r="S1360" s="102" t="s">
        <v>29</v>
      </c>
      <c r="T1360" s="102" t="s">
        <v>2282</v>
      </c>
      <c r="U1360" s="102" t="s">
        <v>3334</v>
      </c>
    </row>
    <row r="1361" spans="1:21" x14ac:dyDescent="0.2">
      <c r="A1361" s="102">
        <v>32108</v>
      </c>
      <c r="B1361" t="s">
        <v>2702</v>
      </c>
      <c r="C1361" t="s">
        <v>2703</v>
      </c>
      <c r="E1361" s="102">
        <v>10275</v>
      </c>
      <c r="F1361" s="102"/>
      <c r="G1361" t="s">
        <v>2698</v>
      </c>
      <c r="H1361" s="102" t="s">
        <v>29</v>
      </c>
      <c r="I1361" s="102" t="s">
        <v>2284</v>
      </c>
      <c r="J1361" s="102" t="s">
        <v>2286</v>
      </c>
      <c r="L1361" s="102">
        <v>29846</v>
      </c>
      <c r="M1361" t="s">
        <v>835</v>
      </c>
      <c r="N1361" t="s">
        <v>730</v>
      </c>
      <c r="O1361" t="s">
        <v>2177</v>
      </c>
      <c r="P1361" s="102">
        <v>266</v>
      </c>
      <c r="Q1361" s="102"/>
      <c r="R1361" t="s">
        <v>2365</v>
      </c>
      <c r="S1361" s="102" t="s">
        <v>29</v>
      </c>
      <c r="T1361" s="102" t="s">
        <v>2282</v>
      </c>
      <c r="U1361" s="102" t="s">
        <v>3334</v>
      </c>
    </row>
    <row r="1362" spans="1:21" x14ac:dyDescent="0.2">
      <c r="A1362" s="102">
        <v>18214</v>
      </c>
      <c r="B1362" t="s">
        <v>199</v>
      </c>
      <c r="C1362" t="s">
        <v>577</v>
      </c>
      <c r="D1362" t="s">
        <v>1059</v>
      </c>
      <c r="E1362" s="102">
        <v>10095</v>
      </c>
      <c r="F1362" s="102"/>
      <c r="G1362" t="s">
        <v>2298</v>
      </c>
      <c r="H1362" s="102" t="s">
        <v>29</v>
      </c>
      <c r="I1362" s="102" t="s">
        <v>2284</v>
      </c>
      <c r="J1362" s="102" t="s">
        <v>2286</v>
      </c>
      <c r="L1362" s="102">
        <v>22845</v>
      </c>
      <c r="M1362" t="s">
        <v>4866</v>
      </c>
      <c r="N1362" t="s">
        <v>4867</v>
      </c>
      <c r="P1362" s="102">
        <v>10061</v>
      </c>
      <c r="Q1362" s="102"/>
      <c r="R1362" t="s">
        <v>2609</v>
      </c>
      <c r="S1362" s="102" t="s">
        <v>29</v>
      </c>
      <c r="T1362" s="102" t="s">
        <v>2282</v>
      </c>
      <c r="U1362" s="102" t="s">
        <v>3334</v>
      </c>
    </row>
    <row r="1363" spans="1:21" x14ac:dyDescent="0.2">
      <c r="A1363" s="102">
        <v>26302</v>
      </c>
      <c r="B1363" t="s">
        <v>2014</v>
      </c>
      <c r="C1363" t="s">
        <v>2015</v>
      </c>
      <c r="D1363" t="s">
        <v>2016</v>
      </c>
      <c r="E1363" s="102">
        <v>10095</v>
      </c>
      <c r="F1363" s="102"/>
      <c r="G1363" t="s">
        <v>2298</v>
      </c>
      <c r="H1363" s="102" t="s">
        <v>29</v>
      </c>
      <c r="I1363" s="102" t="s">
        <v>2284</v>
      </c>
      <c r="J1363" s="102" t="s">
        <v>2286</v>
      </c>
      <c r="L1363" s="102">
        <v>16702</v>
      </c>
      <c r="M1363" t="s">
        <v>769</v>
      </c>
      <c r="N1363" t="s">
        <v>4367</v>
      </c>
      <c r="O1363" t="s">
        <v>4868</v>
      </c>
      <c r="P1363" s="102">
        <v>673</v>
      </c>
      <c r="Q1363" s="102"/>
      <c r="R1363" t="s">
        <v>413</v>
      </c>
      <c r="S1363" s="102" t="s">
        <v>29</v>
      </c>
      <c r="T1363" s="102" t="s">
        <v>2282</v>
      </c>
      <c r="U1363" s="102" t="s">
        <v>3334</v>
      </c>
    </row>
    <row r="1364" spans="1:21" x14ac:dyDescent="0.2">
      <c r="A1364" s="102">
        <v>515</v>
      </c>
      <c r="B1364" t="s">
        <v>121</v>
      </c>
      <c r="C1364" t="s">
        <v>2121</v>
      </c>
      <c r="D1364" t="s">
        <v>2143</v>
      </c>
      <c r="E1364" s="102">
        <v>334</v>
      </c>
      <c r="F1364" s="102"/>
      <c r="G1364" t="s">
        <v>2646</v>
      </c>
      <c r="H1364" s="102" t="s">
        <v>29</v>
      </c>
      <c r="I1364" s="102" t="s">
        <v>2284</v>
      </c>
      <c r="J1364" s="102" t="s">
        <v>2286</v>
      </c>
      <c r="L1364" s="102">
        <v>22882</v>
      </c>
      <c r="M1364" t="s">
        <v>37</v>
      </c>
      <c r="N1364" t="s">
        <v>4869</v>
      </c>
      <c r="O1364" t="s">
        <v>499</v>
      </c>
      <c r="P1364" s="102">
        <v>10008</v>
      </c>
      <c r="Q1364" s="102"/>
      <c r="R1364" t="s">
        <v>2406</v>
      </c>
      <c r="S1364" s="102" t="s">
        <v>29</v>
      </c>
      <c r="T1364" s="102" t="s">
        <v>2282</v>
      </c>
      <c r="U1364" s="102" t="s">
        <v>3334</v>
      </c>
    </row>
    <row r="1365" spans="1:21" x14ac:dyDescent="0.2">
      <c r="A1365" s="102">
        <v>16225</v>
      </c>
      <c r="B1365" t="s">
        <v>123</v>
      </c>
      <c r="C1365" t="s">
        <v>195</v>
      </c>
      <c r="D1365" t="s">
        <v>2062</v>
      </c>
      <c r="E1365" s="102">
        <v>10141</v>
      </c>
      <c r="F1365" s="102"/>
      <c r="G1365" t="s">
        <v>2666</v>
      </c>
      <c r="H1365" s="102" t="s">
        <v>29</v>
      </c>
      <c r="I1365" s="102" t="s">
        <v>2284</v>
      </c>
      <c r="J1365" s="102" t="s">
        <v>2286</v>
      </c>
      <c r="L1365" s="102">
        <v>27902</v>
      </c>
      <c r="M1365" t="s">
        <v>166</v>
      </c>
      <c r="N1365" t="s">
        <v>4870</v>
      </c>
      <c r="O1365" t="s">
        <v>4871</v>
      </c>
      <c r="P1365" s="102">
        <v>76</v>
      </c>
      <c r="Q1365" s="102"/>
      <c r="R1365" t="s">
        <v>2279</v>
      </c>
      <c r="S1365" s="102" t="s">
        <v>29</v>
      </c>
      <c r="T1365" s="102" t="s">
        <v>2282</v>
      </c>
      <c r="U1365" s="102" t="s">
        <v>3334</v>
      </c>
    </row>
    <row r="1366" spans="1:21" x14ac:dyDescent="0.2">
      <c r="A1366" s="102">
        <v>430</v>
      </c>
      <c r="B1366" t="s">
        <v>127</v>
      </c>
      <c r="C1366" t="s">
        <v>2142</v>
      </c>
      <c r="D1366" t="s">
        <v>558</v>
      </c>
      <c r="E1366" s="102">
        <v>334</v>
      </c>
      <c r="F1366" s="102"/>
      <c r="G1366" t="s">
        <v>2646</v>
      </c>
      <c r="H1366" s="102" t="s">
        <v>29</v>
      </c>
      <c r="I1366" s="102" t="s">
        <v>2284</v>
      </c>
      <c r="J1366" s="102" t="s">
        <v>2286</v>
      </c>
      <c r="L1366" s="102">
        <v>21905</v>
      </c>
      <c r="M1366" t="s">
        <v>123</v>
      </c>
      <c r="N1366" t="s">
        <v>714</v>
      </c>
      <c r="O1366" t="s">
        <v>4872</v>
      </c>
      <c r="P1366" s="102">
        <v>37</v>
      </c>
      <c r="Q1366" s="102"/>
      <c r="R1366" t="s">
        <v>759</v>
      </c>
      <c r="S1366" s="102" t="s">
        <v>29</v>
      </c>
      <c r="T1366" s="102" t="s">
        <v>2282</v>
      </c>
      <c r="U1366" s="102" t="s">
        <v>3334</v>
      </c>
    </row>
    <row r="1367" spans="1:21" x14ac:dyDescent="0.2">
      <c r="A1367" s="102">
        <v>19823</v>
      </c>
      <c r="B1367" t="s">
        <v>150</v>
      </c>
      <c r="C1367" t="s">
        <v>1147</v>
      </c>
      <c r="D1367" t="s">
        <v>57</v>
      </c>
      <c r="E1367" s="102">
        <v>10137</v>
      </c>
      <c r="F1367" s="102"/>
      <c r="G1367" t="s">
        <v>2622</v>
      </c>
      <c r="H1367" s="102" t="s">
        <v>29</v>
      </c>
      <c r="I1367" s="102" t="s">
        <v>2284</v>
      </c>
      <c r="J1367" s="102" t="s">
        <v>2286</v>
      </c>
      <c r="L1367" s="102">
        <v>20003</v>
      </c>
      <c r="M1367" t="s">
        <v>37</v>
      </c>
      <c r="N1367" t="s">
        <v>57</v>
      </c>
      <c r="O1367" t="s">
        <v>69</v>
      </c>
      <c r="P1367" s="102">
        <v>80</v>
      </c>
      <c r="Q1367" s="102"/>
      <c r="R1367" t="s">
        <v>2478</v>
      </c>
      <c r="S1367" s="102" t="s">
        <v>29</v>
      </c>
      <c r="T1367" s="102" t="s">
        <v>2282</v>
      </c>
      <c r="U1367" s="102" t="s">
        <v>3334</v>
      </c>
    </row>
    <row r="1368" spans="1:21" x14ac:dyDescent="0.2">
      <c r="A1368" s="102">
        <v>20150</v>
      </c>
      <c r="B1368" t="s">
        <v>1170</v>
      </c>
      <c r="C1368" t="s">
        <v>400</v>
      </c>
      <c r="D1368" t="s">
        <v>1258</v>
      </c>
      <c r="E1368" s="102">
        <v>10141</v>
      </c>
      <c r="F1368" s="102"/>
      <c r="G1368" t="s">
        <v>2666</v>
      </c>
      <c r="H1368" s="102" t="s">
        <v>29</v>
      </c>
      <c r="I1368" s="102" t="s">
        <v>2284</v>
      </c>
      <c r="J1368" s="102" t="s">
        <v>2286</v>
      </c>
      <c r="L1368" s="102">
        <v>27894</v>
      </c>
      <c r="M1368" t="s">
        <v>858</v>
      </c>
      <c r="N1368" t="s">
        <v>54</v>
      </c>
      <c r="O1368" t="s">
        <v>35</v>
      </c>
      <c r="P1368" s="102">
        <v>80</v>
      </c>
      <c r="Q1368" s="102"/>
      <c r="R1368" t="s">
        <v>2478</v>
      </c>
      <c r="S1368" s="102" t="s">
        <v>29</v>
      </c>
      <c r="T1368" s="102" t="s">
        <v>2282</v>
      </c>
      <c r="U1368" s="102" t="s">
        <v>3334</v>
      </c>
    </row>
    <row r="1369" spans="1:21" x14ac:dyDescent="0.2">
      <c r="A1369" s="102">
        <v>19758</v>
      </c>
      <c r="B1369" t="s">
        <v>473</v>
      </c>
      <c r="C1369" t="s">
        <v>603</v>
      </c>
      <c r="D1369" t="s">
        <v>551</v>
      </c>
      <c r="E1369" s="102">
        <v>10092</v>
      </c>
      <c r="F1369" s="102"/>
      <c r="G1369" t="s">
        <v>1661</v>
      </c>
      <c r="H1369" s="102" t="s">
        <v>29</v>
      </c>
      <c r="I1369" s="102" t="s">
        <v>2284</v>
      </c>
      <c r="J1369" s="102" t="s">
        <v>2286</v>
      </c>
      <c r="L1369" s="102">
        <v>27576</v>
      </c>
      <c r="M1369" t="s">
        <v>139</v>
      </c>
      <c r="N1369" t="s">
        <v>4873</v>
      </c>
      <c r="O1369" t="s">
        <v>4874</v>
      </c>
      <c r="P1369" s="102">
        <v>10138</v>
      </c>
      <c r="Q1369" s="102"/>
      <c r="R1369" t="s">
        <v>1833</v>
      </c>
      <c r="S1369" s="102" t="s">
        <v>29</v>
      </c>
      <c r="T1369" s="102" t="s">
        <v>2282</v>
      </c>
      <c r="U1369" s="102" t="s">
        <v>3334</v>
      </c>
    </row>
    <row r="1370" spans="1:21" x14ac:dyDescent="0.2">
      <c r="A1370" s="102">
        <v>507</v>
      </c>
      <c r="B1370" t="s">
        <v>142</v>
      </c>
      <c r="C1370" t="s">
        <v>215</v>
      </c>
      <c r="D1370" t="s">
        <v>660</v>
      </c>
      <c r="E1370" s="102">
        <v>126</v>
      </c>
      <c r="F1370" s="102"/>
      <c r="G1370" t="s">
        <v>2738</v>
      </c>
      <c r="H1370" s="102" t="s">
        <v>29</v>
      </c>
      <c r="I1370" s="102" t="s">
        <v>2284</v>
      </c>
      <c r="J1370" s="102" t="s">
        <v>2286</v>
      </c>
      <c r="L1370" s="102">
        <v>30783</v>
      </c>
      <c r="M1370" t="s">
        <v>417</v>
      </c>
      <c r="N1370" t="s">
        <v>760</v>
      </c>
      <c r="O1370" t="s">
        <v>599</v>
      </c>
      <c r="P1370" s="102">
        <v>10138</v>
      </c>
      <c r="Q1370" s="102"/>
      <c r="R1370" t="s">
        <v>1833</v>
      </c>
      <c r="S1370" s="102" t="s">
        <v>29</v>
      </c>
      <c r="T1370" s="102" t="s">
        <v>2282</v>
      </c>
      <c r="U1370" s="102" t="s">
        <v>3334</v>
      </c>
    </row>
    <row r="1371" spans="1:21" x14ac:dyDescent="0.2">
      <c r="A1371" s="102">
        <v>6635</v>
      </c>
      <c r="B1371" t="s">
        <v>417</v>
      </c>
      <c r="C1371" t="s">
        <v>611</v>
      </c>
      <c r="D1371" t="s">
        <v>2334</v>
      </c>
      <c r="E1371" s="102">
        <v>175</v>
      </c>
      <c r="F1371" s="102"/>
      <c r="G1371" t="s">
        <v>2306</v>
      </c>
      <c r="H1371" s="102" t="s">
        <v>29</v>
      </c>
      <c r="I1371" s="102" t="s">
        <v>2284</v>
      </c>
      <c r="J1371" s="102" t="s">
        <v>2286</v>
      </c>
      <c r="L1371" s="102">
        <v>6212</v>
      </c>
      <c r="M1371" t="s">
        <v>417</v>
      </c>
      <c r="N1371" t="s">
        <v>43</v>
      </c>
      <c r="O1371" t="s">
        <v>4875</v>
      </c>
      <c r="P1371" s="102">
        <v>10362</v>
      </c>
      <c r="Q1371" s="102"/>
      <c r="R1371" t="s">
        <v>4876</v>
      </c>
      <c r="S1371" s="102" t="s">
        <v>29</v>
      </c>
      <c r="T1371" s="102" t="s">
        <v>2282</v>
      </c>
      <c r="U1371" s="102" t="s">
        <v>3334</v>
      </c>
    </row>
    <row r="1372" spans="1:21" x14ac:dyDescent="0.2">
      <c r="A1372" s="102">
        <v>23232</v>
      </c>
      <c r="B1372" t="s">
        <v>2118</v>
      </c>
      <c r="C1372" t="s">
        <v>627</v>
      </c>
      <c r="D1372" t="s">
        <v>2710</v>
      </c>
      <c r="E1372" s="102">
        <v>10104</v>
      </c>
      <c r="F1372" s="102"/>
      <c r="G1372" t="s">
        <v>2346</v>
      </c>
      <c r="H1372" s="102" t="s">
        <v>29</v>
      </c>
      <c r="I1372" s="102" t="s">
        <v>2284</v>
      </c>
      <c r="J1372" s="102" t="s">
        <v>2286</v>
      </c>
      <c r="L1372" s="102">
        <v>24026</v>
      </c>
      <c r="M1372" t="s">
        <v>198</v>
      </c>
      <c r="N1372" t="s">
        <v>4877</v>
      </c>
      <c r="O1372" t="s">
        <v>306</v>
      </c>
      <c r="P1372" s="102">
        <v>10362</v>
      </c>
      <c r="Q1372" s="102"/>
      <c r="R1372" t="s">
        <v>4876</v>
      </c>
      <c r="S1372" s="102" t="s">
        <v>29</v>
      </c>
      <c r="T1372" s="102" t="s">
        <v>2282</v>
      </c>
      <c r="U1372" s="102" t="s">
        <v>3334</v>
      </c>
    </row>
    <row r="1373" spans="1:21" x14ac:dyDescent="0.2">
      <c r="A1373" s="102">
        <v>428</v>
      </c>
      <c r="B1373" t="s">
        <v>123</v>
      </c>
      <c r="C1373" t="s">
        <v>911</v>
      </c>
      <c r="D1373" t="s">
        <v>958</v>
      </c>
      <c r="E1373" s="102">
        <v>518</v>
      </c>
      <c r="F1373" s="102"/>
      <c r="G1373" t="s">
        <v>2727</v>
      </c>
      <c r="H1373" s="102" t="s">
        <v>29</v>
      </c>
      <c r="I1373" s="102" t="s">
        <v>2284</v>
      </c>
      <c r="J1373" s="102" t="s">
        <v>2286</v>
      </c>
      <c r="L1373" s="102">
        <v>22431</v>
      </c>
      <c r="M1373" t="s">
        <v>453</v>
      </c>
      <c r="N1373" t="s">
        <v>1796</v>
      </c>
      <c r="O1373" t="s">
        <v>4878</v>
      </c>
      <c r="P1373" s="102">
        <v>331</v>
      </c>
      <c r="Q1373" s="102"/>
      <c r="R1373" t="s">
        <v>2405</v>
      </c>
      <c r="S1373" s="102" t="s">
        <v>29</v>
      </c>
      <c r="T1373" s="102" t="s">
        <v>2282</v>
      </c>
      <c r="U1373" s="102" t="s">
        <v>3334</v>
      </c>
    </row>
    <row r="1374" spans="1:21" x14ac:dyDescent="0.2">
      <c r="A1374" s="102">
        <v>18454</v>
      </c>
      <c r="B1374" t="s">
        <v>142</v>
      </c>
      <c r="C1374" t="s">
        <v>648</v>
      </c>
      <c r="D1374" t="s">
        <v>348</v>
      </c>
      <c r="E1374" s="102">
        <v>442</v>
      </c>
      <c r="F1374" s="102"/>
      <c r="G1374" t="s">
        <v>2355</v>
      </c>
      <c r="H1374" s="102" t="s">
        <v>29</v>
      </c>
      <c r="I1374" s="102" t="s">
        <v>2284</v>
      </c>
      <c r="J1374" s="102" t="s">
        <v>2286</v>
      </c>
      <c r="L1374" s="102">
        <v>914</v>
      </c>
      <c r="M1374" t="s">
        <v>872</v>
      </c>
      <c r="N1374" t="s">
        <v>303</v>
      </c>
      <c r="O1374" t="s">
        <v>536</v>
      </c>
      <c r="P1374" s="102">
        <v>284</v>
      </c>
      <c r="Q1374" s="102"/>
      <c r="R1374" t="s">
        <v>2422</v>
      </c>
      <c r="S1374" s="102" t="s">
        <v>29</v>
      </c>
      <c r="T1374" s="102" t="s">
        <v>2282</v>
      </c>
      <c r="U1374" s="102" t="s">
        <v>3334</v>
      </c>
    </row>
    <row r="1375" spans="1:21" x14ac:dyDescent="0.2">
      <c r="A1375" s="102">
        <v>22014</v>
      </c>
      <c r="B1375" t="s">
        <v>1963</v>
      </c>
      <c r="C1375" t="s">
        <v>1964</v>
      </c>
      <c r="D1375" t="s">
        <v>1965</v>
      </c>
      <c r="E1375" s="102">
        <v>502</v>
      </c>
      <c r="F1375" s="102"/>
      <c r="G1375" t="s">
        <v>2389</v>
      </c>
      <c r="H1375" s="102" t="s">
        <v>29</v>
      </c>
      <c r="I1375" s="102" t="s">
        <v>2284</v>
      </c>
      <c r="J1375" s="102" t="s">
        <v>2286</v>
      </c>
      <c r="L1375" s="102">
        <v>17776</v>
      </c>
      <c r="M1375" t="s">
        <v>37</v>
      </c>
      <c r="N1375" t="s">
        <v>303</v>
      </c>
      <c r="O1375" t="s">
        <v>4879</v>
      </c>
      <c r="P1375" s="102">
        <v>727</v>
      </c>
      <c r="Q1375" s="102"/>
      <c r="R1375" t="s">
        <v>2527</v>
      </c>
      <c r="S1375" s="102" t="s">
        <v>29</v>
      </c>
      <c r="T1375" s="102" t="s">
        <v>2282</v>
      </c>
      <c r="U1375" s="102" t="s">
        <v>3334</v>
      </c>
    </row>
    <row r="1376" spans="1:21" x14ac:dyDescent="0.2">
      <c r="A1376" s="102">
        <v>493</v>
      </c>
      <c r="B1376" t="s">
        <v>664</v>
      </c>
      <c r="C1376" t="s">
        <v>544</v>
      </c>
      <c r="D1376" t="s">
        <v>967</v>
      </c>
      <c r="E1376" s="102">
        <v>502</v>
      </c>
      <c r="F1376" s="102"/>
      <c r="G1376" t="s">
        <v>2389</v>
      </c>
      <c r="H1376" s="102" t="s">
        <v>29</v>
      </c>
      <c r="I1376" s="102" t="s">
        <v>2284</v>
      </c>
      <c r="J1376" s="102" t="s">
        <v>2286</v>
      </c>
      <c r="L1376" s="102">
        <v>29498</v>
      </c>
      <c r="M1376" t="s">
        <v>244</v>
      </c>
      <c r="N1376" t="s">
        <v>4880</v>
      </c>
      <c r="O1376" t="s">
        <v>4881</v>
      </c>
      <c r="P1376" s="102">
        <v>10385</v>
      </c>
      <c r="Q1376" s="102"/>
      <c r="R1376" t="s">
        <v>4882</v>
      </c>
      <c r="S1376" s="102" t="s">
        <v>29</v>
      </c>
      <c r="T1376" s="102" t="s">
        <v>2282</v>
      </c>
      <c r="U1376" s="102" t="s">
        <v>3334</v>
      </c>
    </row>
    <row r="1377" spans="1:21" x14ac:dyDescent="0.2">
      <c r="A1377" s="102">
        <v>23761</v>
      </c>
      <c r="B1377" t="s">
        <v>37</v>
      </c>
      <c r="C1377" t="s">
        <v>2148</v>
      </c>
      <c r="D1377" t="s">
        <v>2148</v>
      </c>
      <c r="E1377" s="102">
        <v>76</v>
      </c>
      <c r="F1377" s="102"/>
      <c r="G1377" t="s">
        <v>2279</v>
      </c>
      <c r="H1377" s="102" t="s">
        <v>29</v>
      </c>
      <c r="I1377" s="102" t="s">
        <v>2284</v>
      </c>
      <c r="J1377" s="102" t="s">
        <v>2286</v>
      </c>
      <c r="L1377" s="102">
        <v>22587</v>
      </c>
      <c r="M1377" t="s">
        <v>4883</v>
      </c>
      <c r="N1377" t="s">
        <v>181</v>
      </c>
      <c r="O1377" t="s">
        <v>4884</v>
      </c>
      <c r="P1377" s="102">
        <v>375</v>
      </c>
      <c r="Q1377" s="102"/>
      <c r="R1377" t="s">
        <v>2449</v>
      </c>
      <c r="S1377" s="102" t="s">
        <v>29</v>
      </c>
      <c r="T1377" s="102" t="s">
        <v>2282</v>
      </c>
      <c r="U1377" s="102" t="s">
        <v>3334</v>
      </c>
    </row>
    <row r="1378" spans="1:21" x14ac:dyDescent="0.2">
      <c r="A1378" s="102">
        <v>21906</v>
      </c>
      <c r="B1378" t="s">
        <v>130</v>
      </c>
      <c r="C1378" t="s">
        <v>4885</v>
      </c>
      <c r="D1378" t="s">
        <v>1298</v>
      </c>
      <c r="E1378" s="102">
        <v>76</v>
      </c>
      <c r="F1378" s="102"/>
      <c r="G1378" t="s">
        <v>2279</v>
      </c>
      <c r="H1378" s="102" t="s">
        <v>29</v>
      </c>
      <c r="I1378" s="102" t="s">
        <v>2284</v>
      </c>
      <c r="J1378" s="102" t="s">
        <v>2286</v>
      </c>
      <c r="L1378" s="102">
        <v>31820</v>
      </c>
      <c r="M1378" t="s">
        <v>496</v>
      </c>
      <c r="N1378" t="s">
        <v>4886</v>
      </c>
      <c r="P1378" s="102">
        <v>62</v>
      </c>
      <c r="Q1378" s="102"/>
      <c r="R1378" t="s">
        <v>2344</v>
      </c>
      <c r="S1378" s="102" t="s">
        <v>29</v>
      </c>
      <c r="T1378" s="102" t="s">
        <v>2282</v>
      </c>
      <c r="U1378" s="102" t="s">
        <v>3334</v>
      </c>
    </row>
    <row r="1379" spans="1:21" x14ac:dyDescent="0.2">
      <c r="A1379" s="102">
        <v>27527</v>
      </c>
      <c r="B1379" t="s">
        <v>2528</v>
      </c>
      <c r="C1379" t="s">
        <v>2184</v>
      </c>
      <c r="D1379" t="s">
        <v>133</v>
      </c>
      <c r="E1379" s="102">
        <v>77</v>
      </c>
      <c r="F1379" s="102"/>
      <c r="G1379" t="s">
        <v>2509</v>
      </c>
      <c r="H1379" s="102" t="s">
        <v>29</v>
      </c>
      <c r="I1379" s="102" t="s">
        <v>2284</v>
      </c>
      <c r="J1379" s="102" t="s">
        <v>2286</v>
      </c>
      <c r="L1379" s="102">
        <v>16747</v>
      </c>
      <c r="M1379" t="s">
        <v>163</v>
      </c>
      <c r="N1379" t="s">
        <v>288</v>
      </c>
      <c r="O1379" t="s">
        <v>36</v>
      </c>
      <c r="P1379" s="102">
        <v>727</v>
      </c>
      <c r="Q1379" s="102"/>
      <c r="R1379" t="s">
        <v>2527</v>
      </c>
      <c r="S1379" s="102" t="s">
        <v>29</v>
      </c>
      <c r="T1379" s="102" t="s">
        <v>2282</v>
      </c>
      <c r="U1379" s="102" t="s">
        <v>3334</v>
      </c>
    </row>
    <row r="1380" spans="1:21" x14ac:dyDescent="0.2">
      <c r="A1380" s="102">
        <v>20576</v>
      </c>
      <c r="B1380" t="s">
        <v>142</v>
      </c>
      <c r="C1380" t="s">
        <v>206</v>
      </c>
      <c r="D1380" t="s">
        <v>138</v>
      </c>
      <c r="E1380" s="102">
        <v>10008</v>
      </c>
      <c r="F1380" s="102"/>
      <c r="G1380" t="s">
        <v>2406</v>
      </c>
      <c r="H1380" s="102" t="s">
        <v>29</v>
      </c>
      <c r="I1380" s="102" t="s">
        <v>2284</v>
      </c>
      <c r="J1380" s="102" t="s">
        <v>2286</v>
      </c>
      <c r="L1380" s="102">
        <v>29903</v>
      </c>
      <c r="M1380" t="s">
        <v>193</v>
      </c>
      <c r="N1380" t="s">
        <v>288</v>
      </c>
      <c r="O1380" t="s">
        <v>138</v>
      </c>
      <c r="P1380" s="102">
        <v>10085</v>
      </c>
      <c r="Q1380" s="102"/>
      <c r="R1380" t="s">
        <v>2629</v>
      </c>
      <c r="S1380" s="102" t="s">
        <v>29</v>
      </c>
      <c r="T1380" s="102" t="s">
        <v>2282</v>
      </c>
      <c r="U1380" s="102" t="s">
        <v>3334</v>
      </c>
    </row>
    <row r="1381" spans="1:21" x14ac:dyDescent="0.2">
      <c r="A1381" s="102">
        <v>19489</v>
      </c>
      <c r="B1381" t="s">
        <v>707</v>
      </c>
      <c r="C1381" t="s">
        <v>4887</v>
      </c>
      <c r="D1381" t="s">
        <v>147</v>
      </c>
      <c r="E1381" s="102">
        <v>10094</v>
      </c>
      <c r="F1381" s="102"/>
      <c r="G1381" t="s">
        <v>3976</v>
      </c>
      <c r="H1381" s="102" t="s">
        <v>29</v>
      </c>
      <c r="I1381" s="102" t="s">
        <v>2284</v>
      </c>
      <c r="J1381" s="102" t="s">
        <v>2286</v>
      </c>
      <c r="L1381" s="102">
        <v>26718</v>
      </c>
      <c r="M1381" t="s">
        <v>4888</v>
      </c>
      <c r="N1381" t="s">
        <v>552</v>
      </c>
      <c r="O1381" t="s">
        <v>4889</v>
      </c>
      <c r="P1381" s="102">
        <v>375</v>
      </c>
      <c r="Q1381" s="102"/>
      <c r="R1381" t="s">
        <v>2449</v>
      </c>
      <c r="S1381" s="102" t="s">
        <v>29</v>
      </c>
      <c r="T1381" s="102" t="s">
        <v>2282</v>
      </c>
      <c r="U1381" s="102" t="s">
        <v>3334</v>
      </c>
    </row>
    <row r="1382" spans="1:21" x14ac:dyDescent="0.2">
      <c r="A1382" s="102">
        <v>18394</v>
      </c>
      <c r="B1382" t="s">
        <v>1763</v>
      </c>
      <c r="C1382" t="s">
        <v>636</v>
      </c>
      <c r="D1382" t="s">
        <v>944</v>
      </c>
      <c r="E1382" s="102">
        <v>439</v>
      </c>
      <c r="F1382" s="102"/>
      <c r="G1382" t="s">
        <v>2285</v>
      </c>
      <c r="H1382" s="102" t="s">
        <v>29</v>
      </c>
      <c r="I1382" s="102" t="s">
        <v>2284</v>
      </c>
      <c r="J1382" s="102" t="s">
        <v>2286</v>
      </c>
      <c r="L1382" s="102">
        <v>28503</v>
      </c>
      <c r="M1382" t="s">
        <v>4890</v>
      </c>
      <c r="N1382" t="s">
        <v>3587</v>
      </c>
      <c r="O1382" t="s">
        <v>36</v>
      </c>
      <c r="P1382" s="102">
        <v>375</v>
      </c>
      <c r="Q1382" s="102"/>
      <c r="R1382" t="s">
        <v>2449</v>
      </c>
      <c r="S1382" s="102" t="s">
        <v>29</v>
      </c>
      <c r="T1382" s="102" t="s">
        <v>2282</v>
      </c>
      <c r="U1382" s="102" t="s">
        <v>3334</v>
      </c>
    </row>
    <row r="1383" spans="1:21" x14ac:dyDescent="0.2">
      <c r="A1383" s="102">
        <v>18259</v>
      </c>
      <c r="B1383" t="s">
        <v>1320</v>
      </c>
      <c r="C1383" t="s">
        <v>1096</v>
      </c>
      <c r="D1383" t="s">
        <v>2508</v>
      </c>
      <c r="E1383" s="102">
        <v>77</v>
      </c>
      <c r="F1383" s="102"/>
      <c r="G1383" t="s">
        <v>2509</v>
      </c>
      <c r="H1383" s="102" t="s">
        <v>29</v>
      </c>
      <c r="I1383" s="102" t="s">
        <v>2284</v>
      </c>
      <c r="J1383" s="102" t="s">
        <v>2286</v>
      </c>
      <c r="L1383" s="102">
        <v>31445</v>
      </c>
      <c r="M1383" t="s">
        <v>483</v>
      </c>
      <c r="N1383" t="s">
        <v>279</v>
      </c>
      <c r="O1383" t="s">
        <v>243</v>
      </c>
      <c r="P1383" s="102">
        <v>62</v>
      </c>
      <c r="Q1383" s="102"/>
      <c r="R1383" t="s">
        <v>2344</v>
      </c>
      <c r="S1383" s="102" t="s">
        <v>29</v>
      </c>
      <c r="T1383" s="102" t="s">
        <v>2282</v>
      </c>
      <c r="U1383" s="102" t="s">
        <v>3334</v>
      </c>
    </row>
    <row r="1384" spans="1:21" x14ac:dyDescent="0.2">
      <c r="A1384" s="102">
        <v>621</v>
      </c>
      <c r="B1384" t="s">
        <v>340</v>
      </c>
      <c r="C1384" t="s">
        <v>620</v>
      </c>
      <c r="D1384" t="s">
        <v>194</v>
      </c>
      <c r="E1384" s="102">
        <v>536</v>
      </c>
      <c r="F1384" s="102"/>
      <c r="G1384" t="s">
        <v>2628</v>
      </c>
      <c r="H1384" s="102" t="s">
        <v>29</v>
      </c>
      <c r="I1384" s="102" t="s">
        <v>2284</v>
      </c>
      <c r="J1384" s="102" t="s">
        <v>2286</v>
      </c>
      <c r="L1384" s="102">
        <v>31974</v>
      </c>
      <c r="M1384" t="s">
        <v>142</v>
      </c>
      <c r="N1384" t="s">
        <v>279</v>
      </c>
      <c r="O1384" t="s">
        <v>4891</v>
      </c>
      <c r="P1384" s="102">
        <v>10004</v>
      </c>
      <c r="Q1384" s="102"/>
      <c r="R1384" t="s">
        <v>4164</v>
      </c>
      <c r="S1384" s="102" t="s">
        <v>29</v>
      </c>
      <c r="T1384" s="102" t="s">
        <v>2282</v>
      </c>
      <c r="U1384" s="102" t="s">
        <v>3334</v>
      </c>
    </row>
    <row r="1385" spans="1:21" x14ac:dyDescent="0.2">
      <c r="A1385" s="102">
        <v>15325</v>
      </c>
      <c r="B1385" t="s">
        <v>1188</v>
      </c>
      <c r="C1385" t="s">
        <v>907</v>
      </c>
      <c r="D1385" t="s">
        <v>4892</v>
      </c>
      <c r="E1385" s="102">
        <v>100</v>
      </c>
      <c r="F1385" s="102"/>
      <c r="G1385" t="s">
        <v>2332</v>
      </c>
      <c r="H1385" s="102" t="s">
        <v>29</v>
      </c>
      <c r="I1385" s="102" t="s">
        <v>2284</v>
      </c>
      <c r="J1385" s="102" t="s">
        <v>2286</v>
      </c>
      <c r="L1385" s="102">
        <v>33454</v>
      </c>
      <c r="M1385" t="s">
        <v>598</v>
      </c>
      <c r="N1385" t="s">
        <v>4893</v>
      </c>
      <c r="O1385" t="s">
        <v>817</v>
      </c>
      <c r="P1385" s="102">
        <v>100</v>
      </c>
      <c r="Q1385" s="102"/>
      <c r="R1385" t="s">
        <v>2332</v>
      </c>
      <c r="S1385" s="102" t="s">
        <v>29</v>
      </c>
      <c r="T1385" s="102" t="s">
        <v>2282</v>
      </c>
      <c r="U1385" s="102" t="s">
        <v>3334</v>
      </c>
    </row>
    <row r="1386" spans="1:21" x14ac:dyDescent="0.2">
      <c r="A1386" s="102">
        <v>27217</v>
      </c>
      <c r="B1386" t="s">
        <v>40</v>
      </c>
      <c r="C1386" t="s">
        <v>562</v>
      </c>
      <c r="D1386" t="s">
        <v>54</v>
      </c>
      <c r="E1386" s="102">
        <v>10015</v>
      </c>
      <c r="F1386" s="102"/>
      <c r="G1386" t="s">
        <v>2514</v>
      </c>
      <c r="H1386" s="102" t="s">
        <v>29</v>
      </c>
      <c r="I1386" s="102" t="s">
        <v>2284</v>
      </c>
      <c r="J1386" s="102" t="s">
        <v>2286</v>
      </c>
      <c r="L1386" s="102">
        <v>22432</v>
      </c>
      <c r="M1386" t="s">
        <v>506</v>
      </c>
      <c r="N1386" t="s">
        <v>4894</v>
      </c>
      <c r="O1386" t="s">
        <v>4895</v>
      </c>
      <c r="P1386" s="102">
        <v>10193</v>
      </c>
      <c r="Q1386" s="102"/>
      <c r="R1386" t="s">
        <v>2567</v>
      </c>
      <c r="S1386" s="102" t="s">
        <v>29</v>
      </c>
      <c r="T1386" s="102" t="s">
        <v>2282</v>
      </c>
      <c r="U1386" s="102" t="s">
        <v>3334</v>
      </c>
    </row>
    <row r="1387" spans="1:21" x14ac:dyDescent="0.2">
      <c r="A1387" s="102">
        <v>22229</v>
      </c>
      <c r="B1387" t="s">
        <v>193</v>
      </c>
      <c r="C1387" t="s">
        <v>1001</v>
      </c>
      <c r="D1387" t="s">
        <v>206</v>
      </c>
      <c r="E1387" s="102">
        <v>10015</v>
      </c>
      <c r="F1387" s="102"/>
      <c r="G1387" t="s">
        <v>2514</v>
      </c>
      <c r="H1387" s="102" t="s">
        <v>29</v>
      </c>
      <c r="I1387" s="102" t="s">
        <v>2284</v>
      </c>
      <c r="J1387" s="102" t="s">
        <v>2286</v>
      </c>
      <c r="L1387" s="102">
        <v>9372</v>
      </c>
      <c r="M1387" t="s">
        <v>4896</v>
      </c>
      <c r="N1387" t="s">
        <v>239</v>
      </c>
      <c r="O1387" t="s">
        <v>279</v>
      </c>
      <c r="P1387" s="102">
        <v>274</v>
      </c>
      <c r="Q1387" s="102"/>
      <c r="R1387" t="s">
        <v>2430</v>
      </c>
      <c r="S1387" s="102" t="s">
        <v>29</v>
      </c>
      <c r="T1387" s="102" t="s">
        <v>2282</v>
      </c>
      <c r="U1387" s="102" t="s">
        <v>3334</v>
      </c>
    </row>
    <row r="1388" spans="1:21" x14ac:dyDescent="0.2">
      <c r="A1388" s="102">
        <v>31070</v>
      </c>
      <c r="B1388" t="s">
        <v>1167</v>
      </c>
      <c r="C1388" t="s">
        <v>407</v>
      </c>
      <c r="D1388" t="s">
        <v>699</v>
      </c>
      <c r="E1388" s="102">
        <v>321</v>
      </c>
      <c r="F1388" s="102"/>
      <c r="G1388" t="s">
        <v>512</v>
      </c>
      <c r="H1388" s="102" t="s">
        <v>39</v>
      </c>
      <c r="I1388" s="102" t="s">
        <v>2284</v>
      </c>
      <c r="J1388" s="102" t="s">
        <v>2286</v>
      </c>
      <c r="L1388" s="102">
        <v>22590</v>
      </c>
      <c r="M1388" t="s">
        <v>369</v>
      </c>
      <c r="N1388" t="s">
        <v>217</v>
      </c>
      <c r="O1388" t="s">
        <v>4897</v>
      </c>
      <c r="P1388" s="102">
        <v>10385</v>
      </c>
      <c r="Q1388" s="102"/>
      <c r="R1388" t="s">
        <v>4882</v>
      </c>
      <c r="S1388" s="102" t="s">
        <v>29</v>
      </c>
      <c r="T1388" s="102" t="s">
        <v>2282</v>
      </c>
      <c r="U1388" s="102" t="s">
        <v>3334</v>
      </c>
    </row>
    <row r="1389" spans="1:21" x14ac:dyDescent="0.2">
      <c r="A1389" s="102">
        <v>612</v>
      </c>
      <c r="B1389" t="s">
        <v>986</v>
      </c>
      <c r="C1389" t="s">
        <v>987</v>
      </c>
      <c r="D1389" t="s">
        <v>57</v>
      </c>
      <c r="E1389" s="102">
        <v>52</v>
      </c>
      <c r="F1389" s="102"/>
      <c r="G1389" t="s">
        <v>685</v>
      </c>
      <c r="H1389" s="102" t="s">
        <v>39</v>
      </c>
      <c r="I1389" s="102" t="s">
        <v>2284</v>
      </c>
      <c r="J1389" s="102" t="s">
        <v>2286</v>
      </c>
      <c r="L1389" s="102">
        <v>30025</v>
      </c>
      <c r="M1389" t="s">
        <v>177</v>
      </c>
      <c r="N1389" t="s">
        <v>3640</v>
      </c>
      <c r="O1389" t="s">
        <v>4898</v>
      </c>
      <c r="P1389" s="102">
        <v>375</v>
      </c>
      <c r="Q1389" s="102"/>
      <c r="R1389" t="s">
        <v>2449</v>
      </c>
      <c r="S1389" s="102" t="s">
        <v>29</v>
      </c>
      <c r="T1389" s="102" t="s">
        <v>2282</v>
      </c>
      <c r="U1389" s="102" t="s">
        <v>3334</v>
      </c>
    </row>
    <row r="1390" spans="1:21" x14ac:dyDescent="0.2">
      <c r="A1390" s="102">
        <v>4984</v>
      </c>
      <c r="B1390" t="s">
        <v>67</v>
      </c>
      <c r="C1390" t="s">
        <v>236</v>
      </c>
      <c r="D1390" t="s">
        <v>237</v>
      </c>
      <c r="E1390" s="102">
        <v>291</v>
      </c>
      <c r="F1390" s="102"/>
      <c r="G1390" t="s">
        <v>2580</v>
      </c>
      <c r="H1390" s="102" t="s">
        <v>39</v>
      </c>
      <c r="I1390" s="102" t="s">
        <v>2284</v>
      </c>
      <c r="J1390" s="102" t="s">
        <v>2286</v>
      </c>
      <c r="L1390" s="102">
        <v>33348</v>
      </c>
      <c r="M1390" t="s">
        <v>4899</v>
      </c>
      <c r="N1390" t="s">
        <v>206</v>
      </c>
      <c r="O1390" t="s">
        <v>331</v>
      </c>
      <c r="P1390" s="102">
        <v>375</v>
      </c>
      <c r="Q1390" s="102"/>
      <c r="R1390" t="s">
        <v>2449</v>
      </c>
      <c r="S1390" s="102" t="s">
        <v>29</v>
      </c>
      <c r="T1390" s="102" t="s">
        <v>2282</v>
      </c>
      <c r="U1390" s="102" t="s">
        <v>3334</v>
      </c>
    </row>
    <row r="1391" spans="1:21" x14ac:dyDescent="0.2">
      <c r="A1391" s="102">
        <v>4171</v>
      </c>
      <c r="B1391" t="s">
        <v>338</v>
      </c>
      <c r="C1391" t="s">
        <v>4900</v>
      </c>
      <c r="D1391" t="s">
        <v>3415</v>
      </c>
      <c r="E1391" s="102">
        <v>269</v>
      </c>
      <c r="F1391" s="102"/>
      <c r="G1391" t="s">
        <v>2765</v>
      </c>
      <c r="H1391" s="102" t="s">
        <v>39</v>
      </c>
      <c r="I1391" s="102" t="s">
        <v>2284</v>
      </c>
      <c r="J1391" s="102" t="s">
        <v>2286</v>
      </c>
      <c r="L1391" s="102">
        <v>27533</v>
      </c>
      <c r="M1391" t="s">
        <v>298</v>
      </c>
      <c r="N1391" t="s">
        <v>4901</v>
      </c>
      <c r="O1391" t="s">
        <v>44</v>
      </c>
      <c r="P1391" s="102">
        <v>727</v>
      </c>
      <c r="Q1391" s="102"/>
      <c r="R1391" t="s">
        <v>2527</v>
      </c>
      <c r="S1391" s="102" t="s">
        <v>29</v>
      </c>
      <c r="T1391" s="102" t="s">
        <v>2282</v>
      </c>
      <c r="U1391" s="102" t="s">
        <v>3334</v>
      </c>
    </row>
    <row r="1392" spans="1:21" x14ac:dyDescent="0.2">
      <c r="A1392" s="102">
        <v>494</v>
      </c>
      <c r="B1392" t="s">
        <v>4902</v>
      </c>
      <c r="C1392" t="s">
        <v>4903</v>
      </c>
      <c r="D1392" t="s">
        <v>4904</v>
      </c>
      <c r="E1392" s="102">
        <v>253</v>
      </c>
      <c r="F1392" s="102"/>
      <c r="G1392" t="s">
        <v>2759</v>
      </c>
      <c r="H1392" s="102" t="s">
        <v>39</v>
      </c>
      <c r="I1392" s="102" t="s">
        <v>2284</v>
      </c>
      <c r="J1392" s="102" t="s">
        <v>2286</v>
      </c>
      <c r="L1392" s="102">
        <v>14564</v>
      </c>
      <c r="M1392" t="s">
        <v>781</v>
      </c>
      <c r="N1392" t="s">
        <v>3401</v>
      </c>
      <c r="O1392" t="s">
        <v>455</v>
      </c>
      <c r="P1392" s="102">
        <v>375</v>
      </c>
      <c r="Q1392" s="102"/>
      <c r="R1392" t="s">
        <v>2449</v>
      </c>
      <c r="S1392" s="102" t="s">
        <v>29</v>
      </c>
      <c r="T1392" s="102" t="s">
        <v>2282</v>
      </c>
      <c r="U1392" s="102" t="s">
        <v>3334</v>
      </c>
    </row>
    <row r="1393" spans="1:21" x14ac:dyDescent="0.2">
      <c r="A1393" s="102">
        <v>22449</v>
      </c>
      <c r="B1393" t="s">
        <v>584</v>
      </c>
      <c r="C1393" t="s">
        <v>4905</v>
      </c>
      <c r="D1393" t="s">
        <v>138</v>
      </c>
      <c r="E1393" s="102">
        <v>502</v>
      </c>
      <c r="F1393" s="102"/>
      <c r="G1393" t="s">
        <v>2389</v>
      </c>
      <c r="H1393" s="102" t="s">
        <v>39</v>
      </c>
      <c r="I1393" s="102" t="s">
        <v>2284</v>
      </c>
      <c r="J1393" s="102" t="s">
        <v>2286</v>
      </c>
      <c r="L1393" s="102">
        <v>22467</v>
      </c>
      <c r="M1393" t="s">
        <v>89</v>
      </c>
      <c r="N1393" t="s">
        <v>138</v>
      </c>
      <c r="O1393" t="s">
        <v>1078</v>
      </c>
      <c r="P1393" s="102">
        <v>10178</v>
      </c>
      <c r="Q1393" s="102"/>
      <c r="R1393" t="s">
        <v>2522</v>
      </c>
      <c r="S1393" s="102" t="s">
        <v>29</v>
      </c>
      <c r="T1393" s="102" t="s">
        <v>2282</v>
      </c>
      <c r="U1393" s="102" t="s">
        <v>3334</v>
      </c>
    </row>
    <row r="1394" spans="1:21" x14ac:dyDescent="0.2">
      <c r="A1394" s="102">
        <v>31476</v>
      </c>
      <c r="B1394" t="s">
        <v>1034</v>
      </c>
      <c r="C1394" t="s">
        <v>3832</v>
      </c>
      <c r="D1394" t="s">
        <v>2690</v>
      </c>
      <c r="E1394" s="102">
        <v>10381</v>
      </c>
      <c r="F1394" s="102"/>
      <c r="G1394" t="s">
        <v>2691</v>
      </c>
      <c r="H1394" s="102" t="s">
        <v>39</v>
      </c>
      <c r="I1394" s="102" t="s">
        <v>2284</v>
      </c>
      <c r="J1394" s="102" t="s">
        <v>2286</v>
      </c>
      <c r="L1394" s="102">
        <v>22476</v>
      </c>
      <c r="M1394" t="s">
        <v>136</v>
      </c>
      <c r="N1394" t="s">
        <v>4906</v>
      </c>
      <c r="O1394" t="s">
        <v>4907</v>
      </c>
      <c r="P1394" s="102">
        <v>10085</v>
      </c>
      <c r="Q1394" s="102"/>
      <c r="R1394" t="s">
        <v>2629</v>
      </c>
      <c r="S1394" s="102" t="s">
        <v>29</v>
      </c>
      <c r="T1394" s="102" t="s">
        <v>2282</v>
      </c>
      <c r="U1394" s="102" t="s">
        <v>3334</v>
      </c>
    </row>
    <row r="1395" spans="1:21" x14ac:dyDescent="0.2">
      <c r="A1395" s="102">
        <v>4548</v>
      </c>
      <c r="B1395" t="s">
        <v>123</v>
      </c>
      <c r="C1395" t="s">
        <v>1178</v>
      </c>
      <c r="D1395" t="s">
        <v>1173</v>
      </c>
      <c r="E1395" s="102">
        <v>10058</v>
      </c>
      <c r="F1395" s="102"/>
      <c r="G1395" t="s">
        <v>2549</v>
      </c>
      <c r="H1395" s="102" t="s">
        <v>29</v>
      </c>
      <c r="I1395" s="102" t="s">
        <v>2289</v>
      </c>
      <c r="J1395" s="102" t="s">
        <v>2286</v>
      </c>
      <c r="L1395" s="102">
        <v>4231</v>
      </c>
      <c r="M1395" t="s">
        <v>340</v>
      </c>
      <c r="N1395" t="s">
        <v>4908</v>
      </c>
      <c r="O1395" t="s">
        <v>4909</v>
      </c>
      <c r="P1395" s="102">
        <v>10385</v>
      </c>
      <c r="Q1395" s="102"/>
      <c r="R1395" t="s">
        <v>4882</v>
      </c>
      <c r="S1395" s="102" t="s">
        <v>29</v>
      </c>
      <c r="T1395" s="102" t="s">
        <v>2282</v>
      </c>
      <c r="U1395" s="102" t="s">
        <v>3334</v>
      </c>
    </row>
    <row r="1396" spans="1:21" x14ac:dyDescent="0.2">
      <c r="A1396" s="102">
        <v>21914</v>
      </c>
      <c r="B1396" t="s">
        <v>124</v>
      </c>
      <c r="C1396" t="s">
        <v>688</v>
      </c>
      <c r="D1396" t="s">
        <v>2129</v>
      </c>
      <c r="E1396" s="102">
        <v>321</v>
      </c>
      <c r="F1396" s="102"/>
      <c r="G1396" t="s">
        <v>512</v>
      </c>
      <c r="H1396" s="102" t="s">
        <v>29</v>
      </c>
      <c r="I1396" s="102" t="s">
        <v>2289</v>
      </c>
      <c r="J1396" s="102" t="s">
        <v>2286</v>
      </c>
      <c r="L1396" s="102">
        <v>30644</v>
      </c>
      <c r="M1396" t="s">
        <v>4910</v>
      </c>
      <c r="N1396" t="s">
        <v>4911</v>
      </c>
      <c r="O1396" t="s">
        <v>65</v>
      </c>
      <c r="P1396" s="102">
        <v>19</v>
      </c>
      <c r="Q1396" s="102"/>
      <c r="R1396" t="s">
        <v>3414</v>
      </c>
      <c r="S1396" s="102" t="s">
        <v>39</v>
      </c>
      <c r="T1396" s="102" t="s">
        <v>2282</v>
      </c>
      <c r="U1396" s="102" t="s">
        <v>3334</v>
      </c>
    </row>
    <row r="1397" spans="1:21" x14ac:dyDescent="0.2">
      <c r="A1397" s="102">
        <v>5956</v>
      </c>
      <c r="B1397" t="s">
        <v>225</v>
      </c>
      <c r="C1397" t="s">
        <v>263</v>
      </c>
      <c r="D1397" t="s">
        <v>193</v>
      </c>
      <c r="E1397" s="102">
        <v>243</v>
      </c>
      <c r="F1397" s="102"/>
      <c r="G1397" t="s">
        <v>2607</v>
      </c>
      <c r="H1397" s="102" t="s">
        <v>29</v>
      </c>
      <c r="I1397" s="102" t="s">
        <v>2289</v>
      </c>
      <c r="J1397" s="102" t="s">
        <v>2286</v>
      </c>
      <c r="L1397" s="102">
        <v>26310</v>
      </c>
      <c r="M1397" t="s">
        <v>1000</v>
      </c>
      <c r="N1397" t="s">
        <v>279</v>
      </c>
      <c r="O1397" t="s">
        <v>85</v>
      </c>
      <c r="P1397" s="102">
        <v>10219</v>
      </c>
      <c r="Q1397" s="102"/>
      <c r="R1397" t="s">
        <v>1947</v>
      </c>
      <c r="S1397" s="102" t="s">
        <v>39</v>
      </c>
      <c r="T1397" s="102" t="s">
        <v>2282</v>
      </c>
      <c r="U1397" s="102" t="s">
        <v>3334</v>
      </c>
    </row>
    <row r="1398" spans="1:21" x14ac:dyDescent="0.2">
      <c r="A1398" s="102">
        <v>218</v>
      </c>
      <c r="B1398" t="s">
        <v>123</v>
      </c>
      <c r="C1398" t="s">
        <v>204</v>
      </c>
      <c r="D1398" t="s">
        <v>195</v>
      </c>
      <c r="E1398" s="102">
        <v>300</v>
      </c>
      <c r="F1398" s="102"/>
      <c r="G1398" t="s">
        <v>2438</v>
      </c>
      <c r="H1398" s="102" t="s">
        <v>29</v>
      </c>
      <c r="I1398" s="102" t="s">
        <v>2289</v>
      </c>
      <c r="J1398" s="102" t="s">
        <v>2286</v>
      </c>
      <c r="L1398" s="102">
        <v>30643</v>
      </c>
      <c r="M1398" t="s">
        <v>600</v>
      </c>
      <c r="N1398" t="s">
        <v>2555</v>
      </c>
      <c r="O1398" t="s">
        <v>372</v>
      </c>
      <c r="P1398" s="102">
        <v>19</v>
      </c>
      <c r="Q1398" s="102"/>
      <c r="R1398" t="s">
        <v>3414</v>
      </c>
      <c r="S1398" s="102" t="s">
        <v>39</v>
      </c>
      <c r="T1398" s="102" t="s">
        <v>2282</v>
      </c>
      <c r="U1398" s="102" t="s">
        <v>3334</v>
      </c>
    </row>
    <row r="1399" spans="1:21" x14ac:dyDescent="0.2">
      <c r="A1399" s="102">
        <v>276</v>
      </c>
      <c r="B1399" t="s">
        <v>32</v>
      </c>
      <c r="C1399" t="s">
        <v>61</v>
      </c>
      <c r="D1399" t="s">
        <v>2814</v>
      </c>
      <c r="E1399" s="102">
        <v>390</v>
      </c>
      <c r="F1399" s="102"/>
      <c r="G1399" t="s">
        <v>2815</v>
      </c>
      <c r="H1399" s="102" t="s">
        <v>29</v>
      </c>
      <c r="I1399" s="102" t="s">
        <v>2289</v>
      </c>
      <c r="J1399" s="102" t="s">
        <v>2286</v>
      </c>
      <c r="L1399" s="102">
        <v>26987</v>
      </c>
      <c r="M1399" t="s">
        <v>4912</v>
      </c>
      <c r="N1399" t="s">
        <v>4913</v>
      </c>
      <c r="O1399" t="s">
        <v>4914</v>
      </c>
      <c r="P1399" s="102">
        <v>10063</v>
      </c>
      <c r="Q1399" s="102"/>
      <c r="R1399" t="s">
        <v>2328</v>
      </c>
      <c r="S1399" s="102" t="s">
        <v>39</v>
      </c>
      <c r="T1399" s="102" t="s">
        <v>2282</v>
      </c>
      <c r="U1399" s="102" t="s">
        <v>3334</v>
      </c>
    </row>
    <row r="1400" spans="1:21" x14ac:dyDescent="0.2">
      <c r="A1400" s="102">
        <v>344</v>
      </c>
      <c r="B1400" t="s">
        <v>32</v>
      </c>
      <c r="C1400" t="s">
        <v>257</v>
      </c>
      <c r="D1400" t="s">
        <v>46</v>
      </c>
      <c r="E1400" s="102">
        <v>584</v>
      </c>
      <c r="F1400" s="102"/>
      <c r="G1400" t="s">
        <v>2764</v>
      </c>
      <c r="H1400" s="102" t="s">
        <v>29</v>
      </c>
      <c r="I1400" s="102" t="s">
        <v>2289</v>
      </c>
      <c r="J1400" s="102" t="s">
        <v>2286</v>
      </c>
      <c r="L1400" s="102">
        <v>30630</v>
      </c>
      <c r="M1400" t="s">
        <v>690</v>
      </c>
      <c r="N1400" t="s">
        <v>821</v>
      </c>
      <c r="O1400" t="s">
        <v>133</v>
      </c>
      <c r="P1400" s="102">
        <v>19</v>
      </c>
      <c r="Q1400" s="102"/>
      <c r="R1400" t="s">
        <v>3414</v>
      </c>
      <c r="S1400" s="102" t="s">
        <v>39</v>
      </c>
      <c r="T1400" s="102" t="s">
        <v>2282</v>
      </c>
      <c r="U1400" s="102" t="s">
        <v>3334</v>
      </c>
    </row>
    <row r="1401" spans="1:21" x14ac:dyDescent="0.2">
      <c r="A1401" s="102">
        <v>312</v>
      </c>
      <c r="B1401" t="s">
        <v>250</v>
      </c>
      <c r="C1401" t="s">
        <v>251</v>
      </c>
      <c r="D1401" t="s">
        <v>252</v>
      </c>
      <c r="E1401" s="102">
        <v>300</v>
      </c>
      <c r="F1401" s="102"/>
      <c r="G1401" t="s">
        <v>2438</v>
      </c>
      <c r="H1401" s="102" t="s">
        <v>29</v>
      </c>
      <c r="I1401" s="102" t="s">
        <v>2289</v>
      </c>
      <c r="J1401" s="102" t="s">
        <v>2286</v>
      </c>
      <c r="L1401" s="102">
        <v>31592</v>
      </c>
      <c r="M1401" t="s">
        <v>4915</v>
      </c>
      <c r="N1401" t="s">
        <v>4916</v>
      </c>
      <c r="O1401" t="s">
        <v>4512</v>
      </c>
      <c r="P1401" s="102">
        <v>10046</v>
      </c>
      <c r="Q1401" s="102"/>
      <c r="R1401" t="s">
        <v>2488</v>
      </c>
      <c r="S1401" s="102" t="s">
        <v>39</v>
      </c>
      <c r="T1401" s="102" t="s">
        <v>2282</v>
      </c>
      <c r="U1401" s="102" t="s">
        <v>3334</v>
      </c>
    </row>
    <row r="1402" spans="1:21" x14ac:dyDescent="0.2">
      <c r="A1402" s="102">
        <v>29481</v>
      </c>
      <c r="B1402" t="s">
        <v>32</v>
      </c>
      <c r="C1402" t="s">
        <v>134</v>
      </c>
      <c r="D1402" t="s">
        <v>400</v>
      </c>
      <c r="E1402" s="102">
        <v>243</v>
      </c>
      <c r="F1402" s="102"/>
      <c r="G1402" t="s">
        <v>2607</v>
      </c>
      <c r="H1402" s="102" t="s">
        <v>29</v>
      </c>
      <c r="I1402" s="102" t="s">
        <v>2289</v>
      </c>
      <c r="J1402" s="102" t="s">
        <v>2286</v>
      </c>
      <c r="L1402" s="102">
        <v>21520</v>
      </c>
      <c r="M1402" t="s">
        <v>67</v>
      </c>
      <c r="N1402" t="s">
        <v>4917</v>
      </c>
      <c r="O1402" t="s">
        <v>35</v>
      </c>
      <c r="P1402" s="102">
        <v>292</v>
      </c>
      <c r="Q1402" s="102"/>
      <c r="R1402" t="s">
        <v>2330</v>
      </c>
      <c r="S1402" s="102" t="s">
        <v>39</v>
      </c>
      <c r="T1402" s="102" t="s">
        <v>2282</v>
      </c>
      <c r="U1402" s="102" t="s">
        <v>3334</v>
      </c>
    </row>
    <row r="1403" spans="1:21" x14ac:dyDescent="0.2">
      <c r="A1403" s="102">
        <v>4903</v>
      </c>
      <c r="B1403" t="s">
        <v>156</v>
      </c>
      <c r="C1403" t="s">
        <v>258</v>
      </c>
      <c r="D1403" t="s">
        <v>46</v>
      </c>
      <c r="E1403" s="102">
        <v>10143</v>
      </c>
      <c r="F1403" s="102"/>
      <c r="G1403" t="s">
        <v>2526</v>
      </c>
      <c r="H1403" s="102" t="s">
        <v>29</v>
      </c>
      <c r="I1403" s="102" t="s">
        <v>2289</v>
      </c>
      <c r="J1403" s="102" t="s">
        <v>2286</v>
      </c>
      <c r="L1403" s="102">
        <v>24832</v>
      </c>
      <c r="M1403" t="s">
        <v>4918</v>
      </c>
      <c r="N1403" t="s">
        <v>4919</v>
      </c>
      <c r="O1403" t="s">
        <v>4920</v>
      </c>
      <c r="P1403" s="102">
        <v>10174</v>
      </c>
      <c r="Q1403" s="102"/>
      <c r="S1403" s="102" t="s">
        <v>39</v>
      </c>
      <c r="T1403" s="102" t="s">
        <v>2282</v>
      </c>
      <c r="U1403" s="102" t="s">
        <v>3334</v>
      </c>
    </row>
    <row r="1404" spans="1:21" x14ac:dyDescent="0.2">
      <c r="A1404" s="102">
        <v>16321</v>
      </c>
      <c r="B1404" t="s">
        <v>136</v>
      </c>
      <c r="C1404" t="s">
        <v>128</v>
      </c>
      <c r="D1404" t="s">
        <v>54</v>
      </c>
      <c r="E1404" s="102">
        <v>598</v>
      </c>
      <c r="F1404" s="102"/>
      <c r="G1404" t="s">
        <v>1497</v>
      </c>
      <c r="H1404" s="102" t="s">
        <v>29</v>
      </c>
      <c r="I1404" s="102" t="s">
        <v>2289</v>
      </c>
      <c r="J1404" s="102" t="s">
        <v>2286</v>
      </c>
      <c r="L1404" s="102">
        <v>4095</v>
      </c>
      <c r="M1404" t="s">
        <v>557</v>
      </c>
      <c r="N1404" t="s">
        <v>4921</v>
      </c>
      <c r="O1404" t="s">
        <v>4922</v>
      </c>
      <c r="P1404" s="102">
        <v>243</v>
      </c>
      <c r="Q1404" s="102"/>
      <c r="R1404" t="s">
        <v>2607</v>
      </c>
      <c r="S1404" s="102" t="s">
        <v>39</v>
      </c>
      <c r="T1404" s="102" t="s">
        <v>2282</v>
      </c>
      <c r="U1404" s="102" t="s">
        <v>3334</v>
      </c>
    </row>
    <row r="1405" spans="1:21" x14ac:dyDescent="0.2">
      <c r="A1405" s="102">
        <v>32110</v>
      </c>
      <c r="B1405" t="s">
        <v>235</v>
      </c>
      <c r="C1405" t="s">
        <v>36</v>
      </c>
      <c r="D1405" t="s">
        <v>2700</v>
      </c>
      <c r="E1405" s="102">
        <v>10275</v>
      </c>
      <c r="F1405" s="102"/>
      <c r="G1405" t="s">
        <v>2698</v>
      </c>
      <c r="H1405" s="102" t="s">
        <v>29</v>
      </c>
      <c r="I1405" s="102" t="s">
        <v>2289</v>
      </c>
      <c r="J1405" s="102" t="s">
        <v>2286</v>
      </c>
      <c r="L1405" s="102">
        <v>29205</v>
      </c>
      <c r="M1405" t="s">
        <v>4923</v>
      </c>
      <c r="N1405" t="s">
        <v>206</v>
      </c>
      <c r="O1405" t="s">
        <v>675</v>
      </c>
      <c r="P1405" s="102">
        <v>10405</v>
      </c>
      <c r="Q1405" s="102"/>
      <c r="R1405" t="s">
        <v>3698</v>
      </c>
      <c r="S1405" s="102" t="s">
        <v>39</v>
      </c>
      <c r="T1405" s="102" t="s">
        <v>2282</v>
      </c>
      <c r="U1405" s="102" t="s">
        <v>3334</v>
      </c>
    </row>
    <row r="1406" spans="1:21" x14ac:dyDescent="0.2">
      <c r="A1406" s="102">
        <v>5957</v>
      </c>
      <c r="B1406" t="s">
        <v>121</v>
      </c>
      <c r="C1406" t="s">
        <v>63</v>
      </c>
      <c r="D1406" t="s">
        <v>2769</v>
      </c>
      <c r="E1406" s="102">
        <v>423</v>
      </c>
      <c r="F1406" s="102"/>
      <c r="G1406" t="s">
        <v>2768</v>
      </c>
      <c r="H1406" s="102" t="s">
        <v>29</v>
      </c>
      <c r="I1406" s="102" t="s">
        <v>2289</v>
      </c>
      <c r="J1406" s="102" t="s">
        <v>2286</v>
      </c>
      <c r="L1406" s="102">
        <v>27615</v>
      </c>
      <c r="M1406" t="s">
        <v>4924</v>
      </c>
      <c r="N1406" t="s">
        <v>52</v>
      </c>
      <c r="O1406" t="s">
        <v>1199</v>
      </c>
      <c r="P1406" s="102">
        <v>488</v>
      </c>
      <c r="Q1406" s="102"/>
      <c r="R1406" t="s">
        <v>2415</v>
      </c>
      <c r="S1406" s="102" t="s">
        <v>39</v>
      </c>
      <c r="T1406" s="102" t="s">
        <v>2282</v>
      </c>
      <c r="U1406" s="102" t="s">
        <v>3334</v>
      </c>
    </row>
    <row r="1407" spans="1:21" x14ac:dyDescent="0.2">
      <c r="A1407" s="102">
        <v>281</v>
      </c>
      <c r="B1407" t="s">
        <v>30</v>
      </c>
      <c r="C1407" t="s">
        <v>152</v>
      </c>
      <c r="D1407" t="s">
        <v>233</v>
      </c>
      <c r="E1407" s="102">
        <v>248</v>
      </c>
      <c r="F1407" s="102"/>
      <c r="G1407" t="s">
        <v>2444</v>
      </c>
      <c r="H1407" s="102" t="s">
        <v>29</v>
      </c>
      <c r="I1407" s="102" t="s">
        <v>2289</v>
      </c>
      <c r="J1407" s="102" t="s">
        <v>2286</v>
      </c>
      <c r="L1407" s="102">
        <v>32646</v>
      </c>
      <c r="M1407" t="s">
        <v>4925</v>
      </c>
      <c r="N1407" t="s">
        <v>84</v>
      </c>
      <c r="O1407" t="s">
        <v>57</v>
      </c>
      <c r="P1407" s="102">
        <v>634</v>
      </c>
      <c r="Q1407" s="102"/>
      <c r="R1407" t="s">
        <v>2452</v>
      </c>
      <c r="S1407" s="102" t="s">
        <v>39</v>
      </c>
      <c r="T1407" s="102" t="s">
        <v>2282</v>
      </c>
      <c r="U1407" s="102" t="s">
        <v>3334</v>
      </c>
    </row>
    <row r="1408" spans="1:21" x14ac:dyDescent="0.2">
      <c r="A1408" s="102">
        <v>357</v>
      </c>
      <c r="B1408" t="s">
        <v>38</v>
      </c>
      <c r="C1408" t="s">
        <v>264</v>
      </c>
      <c r="D1408" t="s">
        <v>265</v>
      </c>
      <c r="E1408" s="102">
        <v>598</v>
      </c>
      <c r="F1408" s="102"/>
      <c r="G1408" t="s">
        <v>1497</v>
      </c>
      <c r="H1408" s="102" t="s">
        <v>29</v>
      </c>
      <c r="I1408" s="102" t="s">
        <v>2289</v>
      </c>
      <c r="J1408" s="102" t="s">
        <v>2286</v>
      </c>
      <c r="L1408" s="102">
        <v>32501</v>
      </c>
      <c r="M1408" t="s">
        <v>4102</v>
      </c>
      <c r="N1408" t="s">
        <v>404</v>
      </c>
      <c r="O1408" t="s">
        <v>4926</v>
      </c>
      <c r="P1408" s="102">
        <v>10224</v>
      </c>
      <c r="Q1408" s="102"/>
      <c r="R1408" t="s">
        <v>2641</v>
      </c>
      <c r="S1408" s="102" t="s">
        <v>39</v>
      </c>
      <c r="T1408" s="102" t="s">
        <v>2282</v>
      </c>
      <c r="U1408" s="102" t="s">
        <v>3334</v>
      </c>
    </row>
    <row r="1409" spans="1:21" x14ac:dyDescent="0.2">
      <c r="A1409" s="102">
        <v>293</v>
      </c>
      <c r="B1409" t="s">
        <v>598</v>
      </c>
      <c r="C1409" t="s">
        <v>279</v>
      </c>
      <c r="D1409" t="s">
        <v>2689</v>
      </c>
      <c r="E1409" s="102">
        <v>585</v>
      </c>
      <c r="F1409" s="102"/>
      <c r="G1409" t="s">
        <v>3574</v>
      </c>
      <c r="H1409" s="102" t="s">
        <v>29</v>
      </c>
      <c r="I1409" s="102" t="s">
        <v>2289</v>
      </c>
      <c r="J1409" s="102" t="s">
        <v>2286</v>
      </c>
      <c r="L1409" s="102">
        <v>32513</v>
      </c>
      <c r="M1409" t="s">
        <v>4927</v>
      </c>
      <c r="N1409" t="s">
        <v>566</v>
      </c>
      <c r="O1409" t="s">
        <v>4928</v>
      </c>
      <c r="P1409" s="102">
        <v>10224</v>
      </c>
      <c r="Q1409" s="102"/>
      <c r="R1409" t="s">
        <v>2641</v>
      </c>
      <c r="S1409" s="102" t="s">
        <v>39</v>
      </c>
      <c r="T1409" s="102" t="s">
        <v>2282</v>
      </c>
      <c r="U1409" s="102" t="s">
        <v>3334</v>
      </c>
    </row>
    <row r="1410" spans="1:21" x14ac:dyDescent="0.2">
      <c r="A1410" s="102">
        <v>329</v>
      </c>
      <c r="B1410" t="s">
        <v>121</v>
      </c>
      <c r="C1410" t="s">
        <v>254</v>
      </c>
      <c r="D1410" t="s">
        <v>255</v>
      </c>
      <c r="E1410" s="102">
        <v>10064</v>
      </c>
      <c r="F1410" s="102"/>
      <c r="G1410" t="s">
        <v>2426</v>
      </c>
      <c r="H1410" s="102" t="s">
        <v>29</v>
      </c>
      <c r="I1410" s="102" t="s">
        <v>2289</v>
      </c>
      <c r="J1410" s="102" t="s">
        <v>2286</v>
      </c>
      <c r="L1410" s="102">
        <v>18573</v>
      </c>
      <c r="M1410" t="s">
        <v>557</v>
      </c>
      <c r="N1410" t="s">
        <v>552</v>
      </c>
      <c r="O1410" t="s">
        <v>4929</v>
      </c>
      <c r="P1410" s="102">
        <v>176</v>
      </c>
      <c r="Q1410" s="102"/>
      <c r="R1410" t="s">
        <v>2400</v>
      </c>
      <c r="S1410" s="102" t="s">
        <v>39</v>
      </c>
      <c r="T1410" s="102" t="s">
        <v>2282</v>
      </c>
      <c r="U1410" s="102" t="s">
        <v>3334</v>
      </c>
    </row>
    <row r="1411" spans="1:21" x14ac:dyDescent="0.2">
      <c r="A1411" s="102">
        <v>32164</v>
      </c>
      <c r="B1411" t="s">
        <v>198</v>
      </c>
      <c r="C1411" t="s">
        <v>389</v>
      </c>
      <c r="D1411" t="s">
        <v>199</v>
      </c>
      <c r="E1411" s="102">
        <v>10173</v>
      </c>
      <c r="F1411" s="102"/>
      <c r="G1411" t="s">
        <v>2311</v>
      </c>
      <c r="H1411" s="102" t="s">
        <v>29</v>
      </c>
      <c r="I1411" s="102" t="s">
        <v>2289</v>
      </c>
      <c r="J1411" s="102" t="s">
        <v>2286</v>
      </c>
      <c r="L1411" s="102">
        <v>32330</v>
      </c>
      <c r="M1411" t="s">
        <v>4930</v>
      </c>
      <c r="N1411" t="s">
        <v>36</v>
      </c>
      <c r="O1411" t="s">
        <v>4931</v>
      </c>
      <c r="P1411" s="102">
        <v>150</v>
      </c>
      <c r="Q1411" s="102"/>
      <c r="R1411" t="s">
        <v>4932</v>
      </c>
      <c r="S1411" s="102" t="s">
        <v>39</v>
      </c>
      <c r="T1411" s="102" t="s">
        <v>2282</v>
      </c>
      <c r="U1411" s="102" t="s">
        <v>3334</v>
      </c>
    </row>
    <row r="1412" spans="1:21" x14ac:dyDescent="0.2">
      <c r="A1412" s="102">
        <v>9840</v>
      </c>
      <c r="B1412" t="s">
        <v>130</v>
      </c>
      <c r="C1412" t="s">
        <v>795</v>
      </c>
      <c r="D1412" t="s">
        <v>3734</v>
      </c>
      <c r="E1412" s="102">
        <v>598</v>
      </c>
      <c r="F1412" s="102"/>
      <c r="G1412" t="s">
        <v>1497</v>
      </c>
      <c r="H1412" s="102" t="s">
        <v>29</v>
      </c>
      <c r="I1412" s="102" t="s">
        <v>2289</v>
      </c>
      <c r="J1412" s="102" t="s">
        <v>2286</v>
      </c>
      <c r="L1412" s="102">
        <v>19419</v>
      </c>
      <c r="M1412" t="s">
        <v>4933</v>
      </c>
      <c r="N1412" t="s">
        <v>3423</v>
      </c>
      <c r="O1412" t="s">
        <v>527</v>
      </c>
      <c r="P1412" s="102">
        <v>233</v>
      </c>
      <c r="Q1412" s="102"/>
      <c r="R1412" t="s">
        <v>2446</v>
      </c>
      <c r="S1412" s="102" t="s">
        <v>39</v>
      </c>
      <c r="T1412" s="102" t="s">
        <v>2282</v>
      </c>
      <c r="U1412" s="102" t="s">
        <v>3334</v>
      </c>
    </row>
    <row r="1413" spans="1:21" x14ac:dyDescent="0.2">
      <c r="A1413" s="102">
        <v>257</v>
      </c>
      <c r="B1413" t="s">
        <v>124</v>
      </c>
      <c r="C1413" t="s">
        <v>2476</v>
      </c>
      <c r="D1413" t="s">
        <v>56</v>
      </c>
      <c r="E1413" s="102">
        <v>335</v>
      </c>
      <c r="F1413" s="102"/>
      <c r="G1413" t="s">
        <v>2475</v>
      </c>
      <c r="H1413" s="102" t="s">
        <v>29</v>
      </c>
      <c r="I1413" s="102" t="s">
        <v>2289</v>
      </c>
      <c r="J1413" s="102" t="s">
        <v>2286</v>
      </c>
      <c r="L1413" s="102">
        <v>22535</v>
      </c>
      <c r="M1413" t="s">
        <v>4934</v>
      </c>
      <c r="N1413" t="s">
        <v>897</v>
      </c>
      <c r="O1413" t="s">
        <v>306</v>
      </c>
      <c r="P1413" s="102">
        <v>461</v>
      </c>
      <c r="Q1413" s="102"/>
      <c r="R1413" t="s">
        <v>2451</v>
      </c>
      <c r="S1413" s="102" t="s">
        <v>39</v>
      </c>
      <c r="T1413" s="102" t="s">
        <v>2282</v>
      </c>
      <c r="U1413" s="102" t="s">
        <v>3334</v>
      </c>
    </row>
    <row r="1414" spans="1:21" x14ac:dyDescent="0.2">
      <c r="A1414" s="102">
        <v>15168</v>
      </c>
      <c r="B1414" t="s">
        <v>354</v>
      </c>
      <c r="C1414" t="s">
        <v>848</v>
      </c>
      <c r="D1414" t="s">
        <v>847</v>
      </c>
      <c r="E1414" s="102">
        <v>252</v>
      </c>
      <c r="F1414" s="102"/>
      <c r="G1414" t="s">
        <v>2503</v>
      </c>
      <c r="H1414" s="102" t="s">
        <v>29</v>
      </c>
      <c r="I1414" s="102" t="s">
        <v>2289</v>
      </c>
      <c r="J1414" s="102" t="s">
        <v>2286</v>
      </c>
      <c r="L1414" s="102">
        <v>773</v>
      </c>
      <c r="M1414" t="s">
        <v>4935</v>
      </c>
      <c r="N1414" t="s">
        <v>35</v>
      </c>
      <c r="O1414" t="s">
        <v>138</v>
      </c>
      <c r="P1414" s="102">
        <v>721</v>
      </c>
      <c r="Q1414" s="102"/>
      <c r="R1414" t="s">
        <v>3883</v>
      </c>
      <c r="S1414" s="102" t="s">
        <v>39</v>
      </c>
      <c r="T1414" s="102" t="s">
        <v>2282</v>
      </c>
      <c r="U1414" s="102" t="s">
        <v>3334</v>
      </c>
    </row>
    <row r="1415" spans="1:21" x14ac:dyDescent="0.2">
      <c r="A1415" s="102">
        <v>26147</v>
      </c>
      <c r="B1415" t="s">
        <v>4936</v>
      </c>
      <c r="C1415" t="s">
        <v>4937</v>
      </c>
      <c r="E1415" s="102">
        <v>10171</v>
      </c>
      <c r="F1415" s="102"/>
      <c r="G1415" t="s">
        <v>2786</v>
      </c>
      <c r="H1415" s="102" t="s">
        <v>29</v>
      </c>
      <c r="I1415" s="102" t="s">
        <v>2289</v>
      </c>
      <c r="J1415" s="102" t="s">
        <v>2286</v>
      </c>
      <c r="L1415" s="102">
        <v>32009</v>
      </c>
      <c r="M1415" t="s">
        <v>4938</v>
      </c>
      <c r="N1415" t="s">
        <v>3376</v>
      </c>
      <c r="O1415" t="s">
        <v>404</v>
      </c>
      <c r="P1415" s="102">
        <v>10104</v>
      </c>
      <c r="Q1415" s="102"/>
      <c r="R1415" t="s">
        <v>2346</v>
      </c>
      <c r="S1415" s="102" t="s">
        <v>39</v>
      </c>
      <c r="T1415" s="102" t="s">
        <v>2282</v>
      </c>
      <c r="U1415" s="102" t="s">
        <v>3334</v>
      </c>
    </row>
    <row r="1416" spans="1:21" x14ac:dyDescent="0.2">
      <c r="A1416" s="102">
        <v>7068</v>
      </c>
      <c r="B1416" t="s">
        <v>241</v>
      </c>
      <c r="C1416" t="s">
        <v>242</v>
      </c>
      <c r="D1416" t="s">
        <v>243</v>
      </c>
      <c r="E1416" s="102">
        <v>630</v>
      </c>
      <c r="F1416" s="102"/>
      <c r="G1416" t="s">
        <v>2829</v>
      </c>
      <c r="H1416" s="102" t="s">
        <v>29</v>
      </c>
      <c r="I1416" s="102" t="s">
        <v>2289</v>
      </c>
      <c r="J1416" s="102" t="s">
        <v>2286</v>
      </c>
      <c r="L1416" s="102">
        <v>32065</v>
      </c>
      <c r="M1416" t="s">
        <v>964</v>
      </c>
      <c r="N1416" t="s">
        <v>4167</v>
      </c>
      <c r="O1416" t="s">
        <v>4939</v>
      </c>
      <c r="P1416" s="102">
        <v>10104</v>
      </c>
      <c r="Q1416" s="102"/>
      <c r="R1416" t="s">
        <v>2346</v>
      </c>
      <c r="S1416" s="102" t="s">
        <v>39</v>
      </c>
      <c r="T1416" s="102" t="s">
        <v>2282</v>
      </c>
      <c r="U1416" s="102" t="s">
        <v>3334</v>
      </c>
    </row>
    <row r="1417" spans="1:21" x14ac:dyDescent="0.2">
      <c r="A1417" s="102">
        <v>29686</v>
      </c>
      <c r="B1417" t="s">
        <v>127</v>
      </c>
      <c r="C1417" t="s">
        <v>2186</v>
      </c>
      <c r="D1417" t="s">
        <v>196</v>
      </c>
      <c r="E1417" s="102">
        <v>10064</v>
      </c>
      <c r="F1417" s="102"/>
      <c r="G1417" t="s">
        <v>2426</v>
      </c>
      <c r="H1417" s="102" t="s">
        <v>29</v>
      </c>
      <c r="I1417" s="102" t="s">
        <v>2289</v>
      </c>
      <c r="J1417" s="102" t="s">
        <v>2286</v>
      </c>
      <c r="L1417" s="102">
        <v>15823</v>
      </c>
      <c r="M1417" t="s">
        <v>4933</v>
      </c>
      <c r="N1417" t="s">
        <v>1252</v>
      </c>
      <c r="O1417" t="s">
        <v>1059</v>
      </c>
      <c r="P1417" s="102">
        <v>10023</v>
      </c>
      <c r="Q1417" s="102"/>
      <c r="R1417" t="s">
        <v>2506</v>
      </c>
      <c r="S1417" s="102" t="s">
        <v>39</v>
      </c>
      <c r="T1417" s="102" t="s">
        <v>2282</v>
      </c>
      <c r="U1417" s="102" t="s">
        <v>3334</v>
      </c>
    </row>
    <row r="1418" spans="1:21" x14ac:dyDescent="0.2">
      <c r="A1418" s="102">
        <v>32250</v>
      </c>
      <c r="B1418" t="s">
        <v>30</v>
      </c>
      <c r="C1418" t="s">
        <v>2733</v>
      </c>
      <c r="D1418" t="s">
        <v>2733</v>
      </c>
      <c r="E1418" s="102">
        <v>268</v>
      </c>
      <c r="F1418" s="102"/>
      <c r="G1418" t="s">
        <v>2721</v>
      </c>
      <c r="H1418" s="102" t="s">
        <v>29</v>
      </c>
      <c r="I1418" s="102" t="s">
        <v>2289</v>
      </c>
      <c r="J1418" s="102" t="s">
        <v>2286</v>
      </c>
      <c r="L1418" s="102">
        <v>32486</v>
      </c>
      <c r="M1418" t="s">
        <v>2387</v>
      </c>
      <c r="N1418" t="s">
        <v>2184</v>
      </c>
      <c r="O1418" t="s">
        <v>133</v>
      </c>
      <c r="P1418" s="102">
        <v>77</v>
      </c>
      <c r="Q1418" s="102"/>
      <c r="R1418" t="s">
        <v>2509</v>
      </c>
      <c r="S1418" s="102" t="s">
        <v>39</v>
      </c>
      <c r="T1418" s="102" t="s">
        <v>2282</v>
      </c>
      <c r="U1418" s="102" t="s">
        <v>3334</v>
      </c>
    </row>
    <row r="1419" spans="1:21" x14ac:dyDescent="0.2">
      <c r="A1419" s="102">
        <v>24998</v>
      </c>
      <c r="B1419" t="s">
        <v>124</v>
      </c>
      <c r="C1419" t="s">
        <v>133</v>
      </c>
      <c r="D1419" t="s">
        <v>206</v>
      </c>
      <c r="E1419" s="102">
        <v>268</v>
      </c>
      <c r="F1419" s="102"/>
      <c r="G1419" t="s">
        <v>2721</v>
      </c>
      <c r="H1419" s="102" t="s">
        <v>29</v>
      </c>
      <c r="I1419" s="102" t="s">
        <v>2289</v>
      </c>
      <c r="J1419" s="102" t="s">
        <v>2286</v>
      </c>
      <c r="L1419" s="102">
        <v>31279</v>
      </c>
      <c r="M1419" t="s">
        <v>4940</v>
      </c>
      <c r="N1419" t="s">
        <v>3746</v>
      </c>
      <c r="O1419" t="s">
        <v>3425</v>
      </c>
      <c r="P1419" s="102">
        <v>10194</v>
      </c>
      <c r="Q1419" s="102"/>
      <c r="R1419" t="s">
        <v>3924</v>
      </c>
      <c r="S1419" s="102" t="s">
        <v>39</v>
      </c>
      <c r="T1419" s="102" t="s">
        <v>2282</v>
      </c>
      <c r="U1419" s="102" t="s">
        <v>3334</v>
      </c>
    </row>
    <row r="1420" spans="1:21" x14ac:dyDescent="0.2">
      <c r="A1420" s="102">
        <v>21697</v>
      </c>
      <c r="B1420" t="s">
        <v>26</v>
      </c>
      <c r="C1420" t="s">
        <v>2038</v>
      </c>
      <c r="D1420" t="s">
        <v>60</v>
      </c>
      <c r="E1420" s="102">
        <v>261</v>
      </c>
      <c r="F1420" s="102"/>
      <c r="G1420" t="s">
        <v>2312</v>
      </c>
      <c r="H1420" s="102" t="s">
        <v>29</v>
      </c>
      <c r="I1420" s="102" t="s">
        <v>2289</v>
      </c>
      <c r="J1420" s="102" t="s">
        <v>2286</v>
      </c>
      <c r="L1420" s="102">
        <v>29785</v>
      </c>
      <c r="M1420" t="s">
        <v>4941</v>
      </c>
      <c r="N1420" t="s">
        <v>43</v>
      </c>
      <c r="O1420" t="s">
        <v>69</v>
      </c>
      <c r="P1420" s="102">
        <v>393</v>
      </c>
      <c r="Q1420" s="102"/>
      <c r="R1420" t="s">
        <v>3904</v>
      </c>
      <c r="S1420" s="102" t="s">
        <v>39</v>
      </c>
      <c r="T1420" s="102" t="s">
        <v>2282</v>
      </c>
      <c r="U1420" s="102" t="s">
        <v>3334</v>
      </c>
    </row>
    <row r="1421" spans="1:21" x14ac:dyDescent="0.2">
      <c r="A1421" s="102">
        <v>304</v>
      </c>
      <c r="B1421" t="s">
        <v>32</v>
      </c>
      <c r="C1421" t="s">
        <v>248</v>
      </c>
      <c r="D1421" t="s">
        <v>249</v>
      </c>
      <c r="E1421" s="102">
        <v>406</v>
      </c>
      <c r="F1421" s="102"/>
      <c r="G1421" t="s">
        <v>2591</v>
      </c>
      <c r="H1421" s="102" t="s">
        <v>29</v>
      </c>
      <c r="I1421" s="102" t="s">
        <v>2289</v>
      </c>
      <c r="J1421" s="102" t="s">
        <v>2286</v>
      </c>
      <c r="L1421" s="102">
        <v>29944</v>
      </c>
      <c r="M1421" t="s">
        <v>600</v>
      </c>
      <c r="N1421" t="s">
        <v>588</v>
      </c>
      <c r="O1421" t="s">
        <v>4942</v>
      </c>
      <c r="P1421" s="102">
        <v>650</v>
      </c>
      <c r="Q1421" s="102"/>
      <c r="R1421" t="s">
        <v>2571</v>
      </c>
      <c r="S1421" s="102" t="s">
        <v>39</v>
      </c>
      <c r="T1421" s="102" t="s">
        <v>2282</v>
      </c>
      <c r="U1421" s="102" t="s">
        <v>3334</v>
      </c>
    </row>
    <row r="1422" spans="1:21" x14ac:dyDescent="0.2">
      <c r="A1422" s="102">
        <v>4149</v>
      </c>
      <c r="B1422" t="s">
        <v>3584</v>
      </c>
      <c r="C1422" t="s">
        <v>308</v>
      </c>
      <c r="D1422" t="s">
        <v>35</v>
      </c>
      <c r="E1422" s="102">
        <v>252</v>
      </c>
      <c r="F1422" s="102"/>
      <c r="G1422" t="s">
        <v>2503</v>
      </c>
      <c r="H1422" s="102" t="s">
        <v>29</v>
      </c>
      <c r="I1422" s="102" t="s">
        <v>2289</v>
      </c>
      <c r="J1422" s="102" t="s">
        <v>2286</v>
      </c>
      <c r="L1422" s="102">
        <v>5901</v>
      </c>
      <c r="M1422" t="s">
        <v>4943</v>
      </c>
      <c r="N1422" t="s">
        <v>98</v>
      </c>
      <c r="O1422" t="s">
        <v>4944</v>
      </c>
      <c r="P1422" s="102">
        <v>10120</v>
      </c>
      <c r="Q1422" s="102"/>
      <c r="R1422" t="s">
        <v>4132</v>
      </c>
      <c r="S1422" s="102" t="s">
        <v>29</v>
      </c>
      <c r="T1422" s="102" t="s">
        <v>2284</v>
      </c>
      <c r="U1422" s="102" t="s">
        <v>3334</v>
      </c>
    </row>
    <row r="1423" spans="1:21" x14ac:dyDescent="0.2">
      <c r="A1423" s="102">
        <v>17697</v>
      </c>
      <c r="B1423" t="s">
        <v>365</v>
      </c>
      <c r="C1423" t="s">
        <v>887</v>
      </c>
      <c r="D1423" t="s">
        <v>631</v>
      </c>
      <c r="E1423" s="102">
        <v>300</v>
      </c>
      <c r="F1423" s="102"/>
      <c r="G1423" t="s">
        <v>2438</v>
      </c>
      <c r="H1423" s="102" t="s">
        <v>29</v>
      </c>
      <c r="I1423" s="102" t="s">
        <v>2289</v>
      </c>
      <c r="J1423" s="102" t="s">
        <v>2286</v>
      </c>
      <c r="L1423" s="102">
        <v>458</v>
      </c>
      <c r="M1423" t="s">
        <v>198</v>
      </c>
      <c r="N1423" t="s">
        <v>4945</v>
      </c>
      <c r="O1423" t="s">
        <v>279</v>
      </c>
      <c r="P1423" s="102">
        <v>618</v>
      </c>
      <c r="Q1423" s="102"/>
      <c r="R1423" t="s">
        <v>3333</v>
      </c>
      <c r="S1423" s="102" t="s">
        <v>29</v>
      </c>
      <c r="T1423" s="102" t="s">
        <v>2284</v>
      </c>
      <c r="U1423" s="102" t="s">
        <v>3334</v>
      </c>
    </row>
    <row r="1424" spans="1:21" x14ac:dyDescent="0.2">
      <c r="A1424" s="102">
        <v>15231</v>
      </c>
      <c r="B1424" t="s">
        <v>208</v>
      </c>
      <c r="C1424" t="s">
        <v>2441</v>
      </c>
      <c r="D1424" t="s">
        <v>209</v>
      </c>
      <c r="E1424" s="102">
        <v>300</v>
      </c>
      <c r="F1424" s="102"/>
      <c r="G1424" t="s">
        <v>2438</v>
      </c>
      <c r="H1424" s="102" t="s">
        <v>29</v>
      </c>
      <c r="I1424" s="102" t="s">
        <v>2289</v>
      </c>
      <c r="J1424" s="102" t="s">
        <v>2286</v>
      </c>
      <c r="L1424" s="102">
        <v>28251</v>
      </c>
      <c r="M1424" t="s">
        <v>4946</v>
      </c>
      <c r="N1424" t="s">
        <v>4947</v>
      </c>
      <c r="O1424" t="s">
        <v>43</v>
      </c>
      <c r="P1424" s="102">
        <v>17</v>
      </c>
      <c r="Q1424" s="102"/>
      <c r="R1424" t="s">
        <v>2483</v>
      </c>
      <c r="S1424" s="102" t="s">
        <v>29</v>
      </c>
      <c r="T1424" s="102" t="s">
        <v>2284</v>
      </c>
      <c r="U1424" s="102" t="s">
        <v>3334</v>
      </c>
    </row>
    <row r="1425" spans="1:21" x14ac:dyDescent="0.2">
      <c r="A1425" s="102">
        <v>6920</v>
      </c>
      <c r="B1425" t="s">
        <v>148</v>
      </c>
      <c r="C1425" t="s">
        <v>670</v>
      </c>
      <c r="D1425" t="s">
        <v>671</v>
      </c>
      <c r="E1425" s="102">
        <v>598</v>
      </c>
      <c r="F1425" s="102"/>
      <c r="G1425" t="s">
        <v>1497</v>
      </c>
      <c r="H1425" s="102" t="s">
        <v>29</v>
      </c>
      <c r="I1425" s="102" t="s">
        <v>2289</v>
      </c>
      <c r="J1425" s="102" t="s">
        <v>2286</v>
      </c>
      <c r="L1425" s="102">
        <v>23327</v>
      </c>
      <c r="M1425" t="s">
        <v>4948</v>
      </c>
      <c r="N1425" t="s">
        <v>4949</v>
      </c>
      <c r="O1425" t="s">
        <v>4950</v>
      </c>
      <c r="P1425" s="102">
        <v>10101</v>
      </c>
      <c r="Q1425" s="102"/>
      <c r="R1425" t="s">
        <v>2345</v>
      </c>
      <c r="S1425" s="102" t="s">
        <v>29</v>
      </c>
      <c r="T1425" s="102" t="s">
        <v>2284</v>
      </c>
      <c r="U1425" s="102" t="s">
        <v>3334</v>
      </c>
    </row>
    <row r="1426" spans="1:21" x14ac:dyDescent="0.2">
      <c r="A1426" s="102">
        <v>20359</v>
      </c>
      <c r="B1426" t="s">
        <v>148</v>
      </c>
      <c r="C1426" t="s">
        <v>49</v>
      </c>
      <c r="D1426" t="s">
        <v>27</v>
      </c>
      <c r="E1426" s="102">
        <v>243</v>
      </c>
      <c r="F1426" s="102"/>
      <c r="G1426" t="s">
        <v>2607</v>
      </c>
      <c r="H1426" s="102" t="s">
        <v>29</v>
      </c>
      <c r="I1426" s="102" t="s">
        <v>2289</v>
      </c>
      <c r="J1426" s="102" t="s">
        <v>2286</v>
      </c>
      <c r="L1426" s="102">
        <v>10500</v>
      </c>
      <c r="M1426" t="s">
        <v>123</v>
      </c>
      <c r="N1426" t="s">
        <v>4327</v>
      </c>
      <c r="O1426" t="s">
        <v>284</v>
      </c>
      <c r="P1426" s="102">
        <v>616</v>
      </c>
      <c r="Q1426" s="102"/>
      <c r="R1426" t="s">
        <v>2631</v>
      </c>
      <c r="S1426" s="102" t="s">
        <v>29</v>
      </c>
      <c r="T1426" s="102" t="s">
        <v>2284</v>
      </c>
      <c r="U1426" s="102" t="s">
        <v>3334</v>
      </c>
    </row>
    <row r="1427" spans="1:21" x14ac:dyDescent="0.2">
      <c r="A1427" s="102">
        <v>18897</v>
      </c>
      <c r="B1427" t="s">
        <v>102</v>
      </c>
      <c r="C1427" t="s">
        <v>119</v>
      </c>
      <c r="D1427" t="s">
        <v>2805</v>
      </c>
      <c r="E1427" s="102">
        <v>498</v>
      </c>
      <c r="F1427" s="102"/>
      <c r="G1427" t="s">
        <v>2793</v>
      </c>
      <c r="H1427" s="102" t="s">
        <v>29</v>
      </c>
      <c r="I1427" s="102" t="s">
        <v>2289</v>
      </c>
      <c r="J1427" s="102" t="s">
        <v>2286</v>
      </c>
      <c r="L1427" s="102">
        <v>28494</v>
      </c>
      <c r="M1427" t="s">
        <v>4951</v>
      </c>
      <c r="N1427" t="s">
        <v>4952</v>
      </c>
      <c r="P1427" s="102">
        <v>580</v>
      </c>
      <c r="Q1427" s="102"/>
      <c r="R1427" t="s">
        <v>4953</v>
      </c>
      <c r="S1427" s="102" t="s">
        <v>29</v>
      </c>
      <c r="T1427" s="102" t="s">
        <v>2284</v>
      </c>
      <c r="U1427" s="102" t="s">
        <v>3334</v>
      </c>
    </row>
    <row r="1428" spans="1:21" x14ac:dyDescent="0.2">
      <c r="A1428" s="102">
        <v>17709</v>
      </c>
      <c r="B1428" t="s">
        <v>2202</v>
      </c>
      <c r="C1428" t="s">
        <v>175</v>
      </c>
      <c r="D1428" t="s">
        <v>189</v>
      </c>
      <c r="E1428" s="102">
        <v>10064</v>
      </c>
      <c r="F1428" s="102"/>
      <c r="G1428" t="s">
        <v>2426</v>
      </c>
      <c r="H1428" s="102" t="s">
        <v>29</v>
      </c>
      <c r="I1428" s="102" t="s">
        <v>2289</v>
      </c>
      <c r="J1428" s="102" t="s">
        <v>2286</v>
      </c>
      <c r="L1428" s="102">
        <v>7139</v>
      </c>
      <c r="M1428" t="s">
        <v>199</v>
      </c>
      <c r="N1428" t="s">
        <v>238</v>
      </c>
      <c r="O1428" t="s">
        <v>4954</v>
      </c>
      <c r="P1428" s="102">
        <v>670</v>
      </c>
      <c r="Q1428" s="102"/>
      <c r="R1428" t="s">
        <v>4154</v>
      </c>
      <c r="S1428" s="102" t="s">
        <v>29</v>
      </c>
      <c r="T1428" s="102" t="s">
        <v>2284</v>
      </c>
      <c r="U1428" s="102" t="s">
        <v>3334</v>
      </c>
    </row>
    <row r="1429" spans="1:21" x14ac:dyDescent="0.2">
      <c r="A1429" s="102">
        <v>15240</v>
      </c>
      <c r="B1429" t="s">
        <v>51</v>
      </c>
      <c r="C1429" t="s">
        <v>138</v>
      </c>
      <c r="D1429" t="s">
        <v>816</v>
      </c>
      <c r="E1429" s="102">
        <v>300</v>
      </c>
      <c r="F1429" s="102"/>
      <c r="G1429" t="s">
        <v>2438</v>
      </c>
      <c r="H1429" s="102" t="s">
        <v>29</v>
      </c>
      <c r="I1429" s="102" t="s">
        <v>2289</v>
      </c>
      <c r="J1429" s="102" t="s">
        <v>2286</v>
      </c>
      <c r="L1429" s="102">
        <v>5902</v>
      </c>
      <c r="M1429" t="s">
        <v>199</v>
      </c>
      <c r="N1429" t="s">
        <v>710</v>
      </c>
      <c r="O1429" t="s">
        <v>314</v>
      </c>
      <c r="P1429" s="102">
        <v>10027</v>
      </c>
      <c r="Q1429" s="102"/>
      <c r="R1429" t="s">
        <v>4201</v>
      </c>
      <c r="S1429" s="102" t="s">
        <v>29</v>
      </c>
      <c r="T1429" s="102" t="s">
        <v>2284</v>
      </c>
      <c r="U1429" s="102" t="s">
        <v>3334</v>
      </c>
    </row>
    <row r="1430" spans="1:21" x14ac:dyDescent="0.2">
      <c r="A1430" s="102">
        <v>25901</v>
      </c>
      <c r="B1430" t="s">
        <v>198</v>
      </c>
      <c r="C1430" t="s">
        <v>221</v>
      </c>
      <c r="D1430" t="s">
        <v>1062</v>
      </c>
      <c r="E1430" s="102">
        <v>10171</v>
      </c>
      <c r="F1430" s="102"/>
      <c r="G1430" t="s">
        <v>2786</v>
      </c>
      <c r="H1430" s="102" t="s">
        <v>29</v>
      </c>
      <c r="I1430" s="102" t="s">
        <v>2289</v>
      </c>
      <c r="J1430" s="102" t="s">
        <v>2286</v>
      </c>
      <c r="L1430" s="102">
        <v>9365</v>
      </c>
      <c r="M1430" t="s">
        <v>217</v>
      </c>
      <c r="N1430" t="s">
        <v>4955</v>
      </c>
      <c r="O1430" t="s">
        <v>27</v>
      </c>
      <c r="P1430" s="102">
        <v>10078</v>
      </c>
      <c r="Q1430" s="102"/>
      <c r="R1430" t="s">
        <v>4111</v>
      </c>
      <c r="S1430" s="102" t="s">
        <v>29</v>
      </c>
      <c r="T1430" s="102" t="s">
        <v>2284</v>
      </c>
      <c r="U1430" s="102" t="s">
        <v>3334</v>
      </c>
    </row>
    <row r="1431" spans="1:21" x14ac:dyDescent="0.2">
      <c r="A1431" s="102">
        <v>16847</v>
      </c>
      <c r="B1431" t="s">
        <v>2802</v>
      </c>
      <c r="C1431" t="s">
        <v>2803</v>
      </c>
      <c r="D1431" t="s">
        <v>2804</v>
      </c>
      <c r="E1431" s="102">
        <v>498</v>
      </c>
      <c r="F1431" s="102"/>
      <c r="G1431" t="s">
        <v>2793</v>
      </c>
      <c r="H1431" s="102" t="s">
        <v>29</v>
      </c>
      <c r="I1431" s="102" t="s">
        <v>2289</v>
      </c>
      <c r="J1431" s="102" t="s">
        <v>2286</v>
      </c>
      <c r="L1431" s="102">
        <v>19305</v>
      </c>
      <c r="M1431" t="s">
        <v>163</v>
      </c>
      <c r="N1431" t="s">
        <v>4956</v>
      </c>
      <c r="O1431" t="s">
        <v>4957</v>
      </c>
      <c r="P1431" s="102">
        <v>10120</v>
      </c>
      <c r="Q1431" s="102"/>
      <c r="R1431" t="s">
        <v>4132</v>
      </c>
      <c r="S1431" s="102" t="s">
        <v>29</v>
      </c>
      <c r="T1431" s="102" t="s">
        <v>2284</v>
      </c>
      <c r="U1431" s="102" t="s">
        <v>3334</v>
      </c>
    </row>
    <row r="1432" spans="1:21" x14ac:dyDescent="0.2">
      <c r="A1432" s="102">
        <v>15487</v>
      </c>
      <c r="B1432" t="s">
        <v>214</v>
      </c>
      <c r="C1432" t="s">
        <v>2773</v>
      </c>
      <c r="D1432" t="s">
        <v>2774</v>
      </c>
      <c r="E1432" s="102">
        <v>423</v>
      </c>
      <c r="F1432" s="102"/>
      <c r="G1432" t="s">
        <v>2768</v>
      </c>
      <c r="H1432" s="102" t="s">
        <v>29</v>
      </c>
      <c r="I1432" s="102" t="s">
        <v>2289</v>
      </c>
      <c r="J1432" s="102" t="s">
        <v>2286</v>
      </c>
      <c r="L1432" s="102">
        <v>4564</v>
      </c>
      <c r="M1432" t="s">
        <v>470</v>
      </c>
      <c r="N1432" t="s">
        <v>44</v>
      </c>
      <c r="O1432" t="s">
        <v>54</v>
      </c>
      <c r="P1432" s="102">
        <v>670</v>
      </c>
      <c r="Q1432" s="102"/>
      <c r="R1432" t="s">
        <v>4154</v>
      </c>
      <c r="S1432" s="102" t="s">
        <v>29</v>
      </c>
      <c r="T1432" s="102" t="s">
        <v>2284</v>
      </c>
      <c r="U1432" s="102" t="s">
        <v>3334</v>
      </c>
    </row>
    <row r="1433" spans="1:21" x14ac:dyDescent="0.2">
      <c r="A1433" s="102">
        <v>328</v>
      </c>
      <c r="B1433" t="s">
        <v>136</v>
      </c>
      <c r="C1433" t="s">
        <v>938</v>
      </c>
      <c r="D1433" t="s">
        <v>674</v>
      </c>
      <c r="E1433" s="102">
        <v>10019</v>
      </c>
      <c r="F1433" s="102"/>
      <c r="G1433" t="s">
        <v>2576</v>
      </c>
      <c r="H1433" s="102" t="s">
        <v>29</v>
      </c>
      <c r="I1433" s="102" t="s">
        <v>2289</v>
      </c>
      <c r="J1433" s="102" t="s">
        <v>2286</v>
      </c>
      <c r="L1433" s="102">
        <v>32591</v>
      </c>
      <c r="M1433" t="s">
        <v>123</v>
      </c>
      <c r="N1433" t="s">
        <v>331</v>
      </c>
      <c r="O1433" t="s">
        <v>4958</v>
      </c>
      <c r="P1433" s="102">
        <v>467</v>
      </c>
      <c r="Q1433" s="102"/>
      <c r="R1433" t="s">
        <v>3379</v>
      </c>
      <c r="S1433" s="102" t="s">
        <v>29</v>
      </c>
      <c r="T1433" s="102" t="s">
        <v>2284</v>
      </c>
      <c r="U1433" s="102" t="s">
        <v>3334</v>
      </c>
    </row>
    <row r="1434" spans="1:21" x14ac:dyDescent="0.2">
      <c r="A1434" s="102">
        <v>20701</v>
      </c>
      <c r="B1434" t="s">
        <v>160</v>
      </c>
      <c r="C1434" t="s">
        <v>560</v>
      </c>
      <c r="D1434" t="s">
        <v>1848</v>
      </c>
      <c r="E1434" s="102">
        <v>10141</v>
      </c>
      <c r="F1434" s="102"/>
      <c r="G1434" t="s">
        <v>2666</v>
      </c>
      <c r="H1434" s="102" t="s">
        <v>29</v>
      </c>
      <c r="I1434" s="102" t="s">
        <v>2289</v>
      </c>
      <c r="J1434" s="102" t="s">
        <v>2286</v>
      </c>
      <c r="L1434" s="102">
        <v>32509</v>
      </c>
      <c r="M1434" t="s">
        <v>483</v>
      </c>
      <c r="N1434" t="s">
        <v>53</v>
      </c>
      <c r="O1434" t="s">
        <v>318</v>
      </c>
      <c r="P1434" s="102">
        <v>19</v>
      </c>
      <c r="Q1434" s="102"/>
      <c r="R1434" t="s">
        <v>3414</v>
      </c>
      <c r="S1434" s="102" t="s">
        <v>29</v>
      </c>
      <c r="T1434" s="102" t="s">
        <v>2284</v>
      </c>
      <c r="U1434" s="102" t="s">
        <v>3334</v>
      </c>
    </row>
    <row r="1435" spans="1:21" x14ac:dyDescent="0.2">
      <c r="A1435" s="102">
        <v>24058</v>
      </c>
      <c r="B1435" t="s">
        <v>199</v>
      </c>
      <c r="C1435" t="s">
        <v>65</v>
      </c>
      <c r="D1435" t="s">
        <v>54</v>
      </c>
      <c r="E1435" s="102">
        <v>109</v>
      </c>
      <c r="F1435" s="102"/>
      <c r="G1435" t="s">
        <v>2620</v>
      </c>
      <c r="H1435" s="102" t="s">
        <v>29</v>
      </c>
      <c r="I1435" s="102" t="s">
        <v>2289</v>
      </c>
      <c r="J1435" s="102" t="s">
        <v>2286</v>
      </c>
      <c r="L1435" s="102">
        <v>10935</v>
      </c>
      <c r="M1435" t="s">
        <v>199</v>
      </c>
      <c r="N1435" t="s">
        <v>4959</v>
      </c>
      <c r="O1435" t="s">
        <v>50</v>
      </c>
      <c r="P1435" s="102">
        <v>10066</v>
      </c>
      <c r="Q1435" s="102"/>
      <c r="R1435" t="s">
        <v>1663</v>
      </c>
      <c r="S1435" s="102" t="s">
        <v>29</v>
      </c>
      <c r="T1435" s="102" t="s">
        <v>2284</v>
      </c>
      <c r="U1435" s="102" t="s">
        <v>3334</v>
      </c>
    </row>
    <row r="1436" spans="1:21" x14ac:dyDescent="0.2">
      <c r="A1436" s="102">
        <v>202</v>
      </c>
      <c r="B1436" t="s">
        <v>2652</v>
      </c>
      <c r="C1436" t="s">
        <v>2653</v>
      </c>
      <c r="D1436" t="s">
        <v>2654</v>
      </c>
      <c r="E1436" s="102">
        <v>249</v>
      </c>
      <c r="F1436" s="102"/>
      <c r="G1436" t="s">
        <v>2656</v>
      </c>
      <c r="H1436" s="102" t="s">
        <v>29</v>
      </c>
      <c r="I1436" s="102" t="s">
        <v>2289</v>
      </c>
      <c r="J1436" s="102" t="s">
        <v>2286</v>
      </c>
      <c r="L1436" s="102">
        <v>508</v>
      </c>
      <c r="M1436" t="s">
        <v>4960</v>
      </c>
      <c r="N1436" t="s">
        <v>3961</v>
      </c>
      <c r="O1436" t="s">
        <v>3402</v>
      </c>
      <c r="P1436" s="102">
        <v>10220</v>
      </c>
      <c r="Q1436" s="102"/>
      <c r="R1436" t="s">
        <v>1949</v>
      </c>
      <c r="S1436" s="102" t="s">
        <v>29</v>
      </c>
      <c r="T1436" s="102" t="s">
        <v>2284</v>
      </c>
      <c r="U1436" s="102" t="s">
        <v>3334</v>
      </c>
    </row>
    <row r="1437" spans="1:21" x14ac:dyDescent="0.2">
      <c r="A1437" s="102">
        <v>231</v>
      </c>
      <c r="B1437" t="s">
        <v>37</v>
      </c>
      <c r="C1437" t="s">
        <v>431</v>
      </c>
      <c r="D1437" t="s">
        <v>527</v>
      </c>
      <c r="E1437" s="102">
        <v>502</v>
      </c>
      <c r="F1437" s="102"/>
      <c r="G1437" t="s">
        <v>2389</v>
      </c>
      <c r="H1437" s="102" t="s">
        <v>29</v>
      </c>
      <c r="I1437" s="102" t="s">
        <v>2289</v>
      </c>
      <c r="J1437" s="102" t="s">
        <v>2286</v>
      </c>
      <c r="L1437" s="102">
        <v>11134</v>
      </c>
      <c r="M1437" t="s">
        <v>417</v>
      </c>
      <c r="N1437" t="s">
        <v>0</v>
      </c>
      <c r="O1437" t="s">
        <v>815</v>
      </c>
      <c r="P1437" s="102">
        <v>10066</v>
      </c>
      <c r="Q1437" s="102"/>
      <c r="R1437" t="s">
        <v>1663</v>
      </c>
      <c r="S1437" s="102" t="s">
        <v>29</v>
      </c>
      <c r="T1437" s="102" t="s">
        <v>2284</v>
      </c>
      <c r="U1437" s="102" t="s">
        <v>3334</v>
      </c>
    </row>
    <row r="1438" spans="1:21" x14ac:dyDescent="0.2">
      <c r="A1438" s="102">
        <v>242</v>
      </c>
      <c r="B1438" t="s">
        <v>199</v>
      </c>
      <c r="C1438" t="s">
        <v>927</v>
      </c>
      <c r="D1438" t="s">
        <v>702</v>
      </c>
      <c r="E1438" s="102">
        <v>64</v>
      </c>
      <c r="F1438" s="102"/>
      <c r="G1438" t="s">
        <v>3854</v>
      </c>
      <c r="H1438" s="102" t="s">
        <v>29</v>
      </c>
      <c r="I1438" s="102" t="s">
        <v>2289</v>
      </c>
      <c r="J1438" s="102" t="s">
        <v>2286</v>
      </c>
      <c r="L1438" s="102">
        <v>30646</v>
      </c>
      <c r="M1438" t="s">
        <v>124</v>
      </c>
      <c r="N1438" t="s">
        <v>4961</v>
      </c>
      <c r="O1438" t="s">
        <v>4962</v>
      </c>
      <c r="P1438" s="102">
        <v>19</v>
      </c>
      <c r="Q1438" s="102"/>
      <c r="R1438" t="s">
        <v>3414</v>
      </c>
      <c r="S1438" s="102" t="s">
        <v>29</v>
      </c>
      <c r="T1438" s="102" t="s">
        <v>2284</v>
      </c>
      <c r="U1438" s="102" t="s">
        <v>3334</v>
      </c>
    </row>
    <row r="1439" spans="1:21" x14ac:dyDescent="0.2">
      <c r="A1439" s="102">
        <v>27271</v>
      </c>
      <c r="B1439" t="s">
        <v>122</v>
      </c>
      <c r="C1439" t="s">
        <v>488</v>
      </c>
      <c r="D1439" t="s">
        <v>43</v>
      </c>
      <c r="E1439" s="102">
        <v>502</v>
      </c>
      <c r="F1439" s="102"/>
      <c r="G1439" t="s">
        <v>2389</v>
      </c>
      <c r="H1439" s="102" t="s">
        <v>29</v>
      </c>
      <c r="I1439" s="102" t="s">
        <v>2289</v>
      </c>
      <c r="J1439" s="102" t="s">
        <v>2286</v>
      </c>
      <c r="L1439" s="102">
        <v>23723</v>
      </c>
      <c r="M1439" t="s">
        <v>340</v>
      </c>
      <c r="N1439" t="s">
        <v>206</v>
      </c>
      <c r="O1439" t="s">
        <v>823</v>
      </c>
      <c r="P1439" s="102">
        <v>10043</v>
      </c>
      <c r="Q1439" s="102"/>
      <c r="R1439" t="s">
        <v>2339</v>
      </c>
      <c r="S1439" s="102" t="s">
        <v>29</v>
      </c>
      <c r="T1439" s="102" t="s">
        <v>2284</v>
      </c>
      <c r="U1439" s="102" t="s">
        <v>3334</v>
      </c>
    </row>
    <row r="1440" spans="1:21" x14ac:dyDescent="0.2">
      <c r="A1440" s="102">
        <v>274</v>
      </c>
      <c r="B1440" t="s">
        <v>598</v>
      </c>
      <c r="C1440" t="s">
        <v>931</v>
      </c>
      <c r="D1440" t="s">
        <v>57</v>
      </c>
      <c r="E1440" s="102">
        <v>650</v>
      </c>
      <c r="F1440" s="102"/>
      <c r="G1440" t="s">
        <v>2571</v>
      </c>
      <c r="H1440" s="102" t="s">
        <v>29</v>
      </c>
      <c r="I1440" s="102" t="s">
        <v>2289</v>
      </c>
      <c r="J1440" s="102" t="s">
        <v>2286</v>
      </c>
      <c r="L1440" s="102">
        <v>32508</v>
      </c>
      <c r="M1440" t="s">
        <v>369</v>
      </c>
      <c r="N1440" t="s">
        <v>206</v>
      </c>
      <c r="O1440" t="s">
        <v>215</v>
      </c>
      <c r="P1440" s="102">
        <v>19</v>
      </c>
      <c r="Q1440" s="102"/>
      <c r="R1440" t="s">
        <v>3414</v>
      </c>
      <c r="S1440" s="102" t="s">
        <v>29</v>
      </c>
      <c r="T1440" s="102" t="s">
        <v>2284</v>
      </c>
      <c r="U1440" s="102" t="s">
        <v>3334</v>
      </c>
    </row>
    <row r="1441" spans="1:21" x14ac:dyDescent="0.2">
      <c r="A1441" s="102">
        <v>8648</v>
      </c>
      <c r="B1441" t="s">
        <v>142</v>
      </c>
      <c r="C1441" t="s">
        <v>807</v>
      </c>
      <c r="D1441" t="s">
        <v>36</v>
      </c>
      <c r="E1441" s="102">
        <v>76</v>
      </c>
      <c r="F1441" s="102"/>
      <c r="G1441" t="s">
        <v>2279</v>
      </c>
      <c r="H1441" s="102" t="s">
        <v>29</v>
      </c>
      <c r="I1441" s="102" t="s">
        <v>2289</v>
      </c>
      <c r="J1441" s="102" t="s">
        <v>2286</v>
      </c>
      <c r="L1441" s="102">
        <v>23335</v>
      </c>
      <c r="M1441" t="s">
        <v>124</v>
      </c>
      <c r="N1441" t="s">
        <v>4963</v>
      </c>
      <c r="O1441" t="s">
        <v>3969</v>
      </c>
      <c r="P1441" s="102">
        <v>10212</v>
      </c>
      <c r="Q1441" s="102"/>
      <c r="R1441" t="s">
        <v>1960</v>
      </c>
      <c r="S1441" s="102" t="s">
        <v>29</v>
      </c>
      <c r="T1441" s="102" t="s">
        <v>2284</v>
      </c>
      <c r="U1441" s="102" t="s">
        <v>3334</v>
      </c>
    </row>
    <row r="1442" spans="1:21" x14ac:dyDescent="0.2">
      <c r="A1442" s="102">
        <v>339</v>
      </c>
      <c r="B1442" t="s">
        <v>854</v>
      </c>
      <c r="C1442" t="s">
        <v>279</v>
      </c>
      <c r="D1442" t="s">
        <v>813</v>
      </c>
      <c r="E1442" s="102">
        <v>76</v>
      </c>
      <c r="F1442" s="102"/>
      <c r="G1442" t="s">
        <v>2279</v>
      </c>
      <c r="H1442" s="102" t="s">
        <v>29</v>
      </c>
      <c r="I1442" s="102" t="s">
        <v>2289</v>
      </c>
      <c r="J1442" s="102" t="s">
        <v>2286</v>
      </c>
      <c r="L1442" s="102">
        <v>22703</v>
      </c>
      <c r="M1442" t="s">
        <v>225</v>
      </c>
      <c r="N1442" t="s">
        <v>4964</v>
      </c>
      <c r="O1442" t="s">
        <v>174</v>
      </c>
      <c r="P1442" s="102">
        <v>692</v>
      </c>
      <c r="Q1442" s="102"/>
      <c r="R1442" t="s">
        <v>3344</v>
      </c>
      <c r="S1442" s="102" t="s">
        <v>29</v>
      </c>
      <c r="T1442" s="102" t="s">
        <v>2284</v>
      </c>
      <c r="U1442" s="102" t="s">
        <v>3334</v>
      </c>
    </row>
    <row r="1443" spans="1:21" x14ac:dyDescent="0.2">
      <c r="A1443" s="102">
        <v>19345</v>
      </c>
      <c r="B1443" t="s">
        <v>2025</v>
      </c>
      <c r="C1443" t="s">
        <v>2135</v>
      </c>
      <c r="D1443" t="s">
        <v>2136</v>
      </c>
      <c r="E1443" s="102">
        <v>10039</v>
      </c>
      <c r="F1443" s="102"/>
      <c r="G1443" t="s">
        <v>1555</v>
      </c>
      <c r="H1443" s="102" t="s">
        <v>29</v>
      </c>
      <c r="I1443" s="102" t="s">
        <v>2289</v>
      </c>
      <c r="J1443" s="102" t="s">
        <v>2286</v>
      </c>
      <c r="L1443" s="102">
        <v>16141</v>
      </c>
      <c r="M1443" t="s">
        <v>26</v>
      </c>
      <c r="N1443" t="s">
        <v>69</v>
      </c>
      <c r="O1443" t="s">
        <v>57</v>
      </c>
      <c r="P1443" s="102">
        <v>10018</v>
      </c>
      <c r="Q1443" s="102"/>
      <c r="R1443" t="s">
        <v>2427</v>
      </c>
      <c r="S1443" s="102" t="s">
        <v>29</v>
      </c>
      <c r="T1443" s="102" t="s">
        <v>2284</v>
      </c>
      <c r="U1443" s="102" t="s">
        <v>3334</v>
      </c>
    </row>
    <row r="1444" spans="1:21" x14ac:dyDescent="0.2">
      <c r="A1444" s="102">
        <v>310</v>
      </c>
      <c r="B1444" t="s">
        <v>932</v>
      </c>
      <c r="C1444" t="s">
        <v>276</v>
      </c>
      <c r="D1444" t="s">
        <v>933</v>
      </c>
      <c r="E1444" s="102">
        <v>76</v>
      </c>
      <c r="F1444" s="102"/>
      <c r="G1444" t="s">
        <v>2279</v>
      </c>
      <c r="H1444" s="102" t="s">
        <v>29</v>
      </c>
      <c r="I1444" s="102" t="s">
        <v>2289</v>
      </c>
      <c r="J1444" s="102" t="s">
        <v>2286</v>
      </c>
      <c r="L1444" s="102">
        <v>16111</v>
      </c>
      <c r="M1444" t="s">
        <v>142</v>
      </c>
      <c r="N1444" t="s">
        <v>1059</v>
      </c>
      <c r="O1444" t="s">
        <v>1173</v>
      </c>
      <c r="P1444" s="102">
        <v>10027</v>
      </c>
      <c r="Q1444" s="102"/>
      <c r="R1444" t="s">
        <v>4201</v>
      </c>
      <c r="S1444" s="102" t="s">
        <v>29</v>
      </c>
      <c r="T1444" s="102" t="s">
        <v>2284</v>
      </c>
      <c r="U1444" s="102" t="s">
        <v>3334</v>
      </c>
    </row>
    <row r="1445" spans="1:21" x14ac:dyDescent="0.2">
      <c r="A1445" s="102">
        <v>349</v>
      </c>
      <c r="B1445" t="s">
        <v>794</v>
      </c>
      <c r="C1445" t="s">
        <v>59</v>
      </c>
      <c r="D1445" t="s">
        <v>307</v>
      </c>
      <c r="E1445" s="102">
        <v>37</v>
      </c>
      <c r="F1445" s="102"/>
      <c r="G1445" t="s">
        <v>759</v>
      </c>
      <c r="H1445" s="102" t="s">
        <v>29</v>
      </c>
      <c r="I1445" s="102" t="s">
        <v>2289</v>
      </c>
      <c r="J1445" s="102" t="s">
        <v>2286</v>
      </c>
      <c r="L1445" s="102">
        <v>21136</v>
      </c>
      <c r="M1445" t="s">
        <v>123</v>
      </c>
      <c r="N1445" t="s">
        <v>4965</v>
      </c>
      <c r="O1445" t="s">
        <v>303</v>
      </c>
      <c r="P1445" s="102">
        <v>3</v>
      </c>
      <c r="Q1445" s="102"/>
      <c r="R1445" t="s">
        <v>2552</v>
      </c>
      <c r="S1445" s="102" t="s">
        <v>29</v>
      </c>
      <c r="T1445" s="102" t="s">
        <v>2284</v>
      </c>
      <c r="U1445" s="102" t="s">
        <v>3334</v>
      </c>
    </row>
    <row r="1446" spans="1:21" x14ac:dyDescent="0.2">
      <c r="A1446" s="102">
        <v>9369</v>
      </c>
      <c r="B1446" t="s">
        <v>497</v>
      </c>
      <c r="C1446" t="s">
        <v>57</v>
      </c>
      <c r="D1446" t="s">
        <v>174</v>
      </c>
      <c r="E1446" s="102">
        <v>80</v>
      </c>
      <c r="F1446" s="102"/>
      <c r="G1446" t="s">
        <v>2478</v>
      </c>
      <c r="H1446" s="102" t="s">
        <v>29</v>
      </c>
      <c r="I1446" s="102" t="s">
        <v>2289</v>
      </c>
      <c r="J1446" s="102" t="s">
        <v>2286</v>
      </c>
      <c r="L1446" s="102">
        <v>17358</v>
      </c>
      <c r="M1446" t="s">
        <v>4966</v>
      </c>
      <c r="N1446" t="s">
        <v>4967</v>
      </c>
      <c r="P1446" s="102">
        <v>323</v>
      </c>
      <c r="Q1446" s="102"/>
      <c r="R1446" t="s">
        <v>2718</v>
      </c>
      <c r="S1446" s="102" t="s">
        <v>29</v>
      </c>
      <c r="T1446" s="102" t="s">
        <v>2284</v>
      </c>
      <c r="U1446" s="102" t="s">
        <v>3334</v>
      </c>
    </row>
    <row r="1447" spans="1:21" x14ac:dyDescent="0.2">
      <c r="A1447" s="102">
        <v>193</v>
      </c>
      <c r="B1447" t="s">
        <v>163</v>
      </c>
      <c r="C1447" t="s">
        <v>920</v>
      </c>
      <c r="D1447" t="s">
        <v>921</v>
      </c>
      <c r="E1447" s="102">
        <v>331</v>
      </c>
      <c r="F1447" s="102"/>
      <c r="G1447" t="s">
        <v>2405</v>
      </c>
      <c r="H1447" s="102" t="s">
        <v>29</v>
      </c>
      <c r="I1447" s="102" t="s">
        <v>2289</v>
      </c>
      <c r="J1447" s="102" t="s">
        <v>2286</v>
      </c>
      <c r="L1447" s="102">
        <v>27946</v>
      </c>
      <c r="M1447" t="s">
        <v>510</v>
      </c>
      <c r="N1447" t="s">
        <v>4137</v>
      </c>
      <c r="O1447" t="s">
        <v>4695</v>
      </c>
      <c r="P1447" s="102">
        <v>17</v>
      </c>
      <c r="Q1447" s="102"/>
      <c r="R1447" t="s">
        <v>2483</v>
      </c>
      <c r="S1447" s="102" t="s">
        <v>29</v>
      </c>
      <c r="T1447" s="102" t="s">
        <v>2284</v>
      </c>
      <c r="U1447" s="102" t="s">
        <v>3334</v>
      </c>
    </row>
    <row r="1448" spans="1:21" x14ac:dyDescent="0.2">
      <c r="A1448" s="102">
        <v>21743</v>
      </c>
      <c r="B1448" t="s">
        <v>2223</v>
      </c>
      <c r="C1448" t="s">
        <v>4968</v>
      </c>
      <c r="D1448" t="s">
        <v>2222</v>
      </c>
      <c r="E1448" s="102">
        <v>100</v>
      </c>
      <c r="F1448" s="102"/>
      <c r="G1448" t="s">
        <v>2332</v>
      </c>
      <c r="H1448" s="102" t="s">
        <v>29</v>
      </c>
      <c r="I1448" s="102" t="s">
        <v>2289</v>
      </c>
      <c r="J1448" s="102" t="s">
        <v>2286</v>
      </c>
      <c r="L1448" s="102">
        <v>584</v>
      </c>
      <c r="M1448" t="s">
        <v>37</v>
      </c>
      <c r="N1448" t="s">
        <v>367</v>
      </c>
      <c r="O1448" t="s">
        <v>4969</v>
      </c>
      <c r="P1448" s="102">
        <v>692</v>
      </c>
      <c r="Q1448" s="102"/>
      <c r="R1448" t="s">
        <v>3344</v>
      </c>
      <c r="S1448" s="102" t="s">
        <v>29</v>
      </c>
      <c r="T1448" s="102" t="s">
        <v>2284</v>
      </c>
      <c r="U1448" s="102" t="s">
        <v>3334</v>
      </c>
    </row>
    <row r="1449" spans="1:21" x14ac:dyDescent="0.2">
      <c r="A1449" s="102">
        <v>15616</v>
      </c>
      <c r="B1449" t="s">
        <v>2232</v>
      </c>
      <c r="C1449" t="s">
        <v>4970</v>
      </c>
      <c r="D1449" t="s">
        <v>2231</v>
      </c>
      <c r="E1449" s="102">
        <v>64</v>
      </c>
      <c r="F1449" s="102"/>
      <c r="G1449" t="s">
        <v>3854</v>
      </c>
      <c r="H1449" s="102" t="s">
        <v>39</v>
      </c>
      <c r="I1449" s="102" t="s">
        <v>2289</v>
      </c>
      <c r="J1449" s="102" t="s">
        <v>2286</v>
      </c>
      <c r="L1449" s="102">
        <v>23344</v>
      </c>
      <c r="M1449" t="s">
        <v>199</v>
      </c>
      <c r="N1449" t="s">
        <v>4971</v>
      </c>
      <c r="O1449" t="s">
        <v>216</v>
      </c>
      <c r="P1449" s="102">
        <v>323</v>
      </c>
      <c r="Q1449" s="102"/>
      <c r="R1449" t="s">
        <v>2718</v>
      </c>
      <c r="S1449" s="102" t="s">
        <v>29</v>
      </c>
      <c r="T1449" s="102" t="s">
        <v>2284</v>
      </c>
      <c r="U1449" s="102" t="s">
        <v>3334</v>
      </c>
    </row>
    <row r="1450" spans="1:21" x14ac:dyDescent="0.2">
      <c r="A1450" s="102">
        <v>267</v>
      </c>
      <c r="B1450" t="s">
        <v>929</v>
      </c>
      <c r="C1450" t="s">
        <v>930</v>
      </c>
      <c r="D1450" t="s">
        <v>215</v>
      </c>
      <c r="E1450" s="102">
        <v>353</v>
      </c>
      <c r="F1450" s="102"/>
      <c r="G1450" t="s">
        <v>2590</v>
      </c>
      <c r="H1450" s="102" t="s">
        <v>39</v>
      </c>
      <c r="I1450" s="102" t="s">
        <v>2289</v>
      </c>
      <c r="J1450" s="102" t="s">
        <v>2286</v>
      </c>
      <c r="L1450" s="102">
        <v>23466</v>
      </c>
      <c r="M1450" t="s">
        <v>37</v>
      </c>
      <c r="N1450" t="s">
        <v>4972</v>
      </c>
      <c r="O1450" t="s">
        <v>824</v>
      </c>
      <c r="P1450" s="102">
        <v>10011</v>
      </c>
      <c r="Q1450" s="102"/>
      <c r="R1450" t="s">
        <v>2612</v>
      </c>
      <c r="S1450" s="102" t="s">
        <v>29</v>
      </c>
      <c r="T1450" s="102" t="s">
        <v>2284</v>
      </c>
      <c r="U1450" s="102" t="s">
        <v>3334</v>
      </c>
    </row>
    <row r="1451" spans="1:21" x14ac:dyDescent="0.2">
      <c r="A1451" s="102">
        <v>27528</v>
      </c>
      <c r="B1451" t="s">
        <v>929</v>
      </c>
      <c r="C1451" t="s">
        <v>2510</v>
      </c>
      <c r="D1451" t="s">
        <v>2511</v>
      </c>
      <c r="E1451" s="102">
        <v>77</v>
      </c>
      <c r="F1451" s="102"/>
      <c r="G1451" t="s">
        <v>2509</v>
      </c>
      <c r="H1451" s="102" t="s">
        <v>39</v>
      </c>
      <c r="I1451" s="102" t="s">
        <v>2289</v>
      </c>
      <c r="J1451" s="102" t="s">
        <v>2286</v>
      </c>
      <c r="L1451" s="102">
        <v>17334</v>
      </c>
      <c r="M1451" t="s">
        <v>145</v>
      </c>
      <c r="N1451" t="s">
        <v>262</v>
      </c>
      <c r="O1451" t="s">
        <v>979</v>
      </c>
      <c r="P1451" s="102">
        <v>10072</v>
      </c>
      <c r="Q1451" s="102"/>
      <c r="R1451" t="s">
        <v>3374</v>
      </c>
      <c r="S1451" s="102" t="s">
        <v>29</v>
      </c>
      <c r="T1451" s="102" t="s">
        <v>2284</v>
      </c>
      <c r="U1451" s="102" t="s">
        <v>3334</v>
      </c>
    </row>
    <row r="1452" spans="1:21" x14ac:dyDescent="0.2">
      <c r="A1452" s="102">
        <v>32105</v>
      </c>
      <c r="B1452" t="s">
        <v>122</v>
      </c>
      <c r="C1452" t="s">
        <v>2697</v>
      </c>
      <c r="D1452" t="s">
        <v>2294</v>
      </c>
      <c r="E1452" s="102">
        <v>10275</v>
      </c>
      <c r="F1452" s="102"/>
      <c r="G1452" t="s">
        <v>2698</v>
      </c>
      <c r="H1452" s="102" t="s">
        <v>29</v>
      </c>
      <c r="I1452" s="102" t="s">
        <v>2290</v>
      </c>
      <c r="J1452" s="102" t="s">
        <v>2286</v>
      </c>
      <c r="L1452" s="102">
        <v>23725</v>
      </c>
      <c r="M1452" t="s">
        <v>4777</v>
      </c>
      <c r="N1452" t="s">
        <v>27</v>
      </c>
      <c r="P1452" s="102">
        <v>10043</v>
      </c>
      <c r="Q1452" s="102"/>
      <c r="R1452" t="s">
        <v>2339</v>
      </c>
      <c r="S1452" s="102" t="s">
        <v>29</v>
      </c>
      <c r="T1452" s="102" t="s">
        <v>2284</v>
      </c>
      <c r="U1452" s="102" t="s">
        <v>3334</v>
      </c>
    </row>
    <row r="1453" spans="1:21" x14ac:dyDescent="0.2">
      <c r="A1453" s="102">
        <v>17536</v>
      </c>
      <c r="B1453" t="s">
        <v>122</v>
      </c>
      <c r="C1453" t="s">
        <v>2002</v>
      </c>
      <c r="D1453" t="s">
        <v>2003</v>
      </c>
      <c r="E1453" s="102">
        <v>269</v>
      </c>
      <c r="F1453" s="102"/>
      <c r="G1453" t="s">
        <v>2765</v>
      </c>
      <c r="H1453" s="102" t="s">
        <v>29</v>
      </c>
      <c r="I1453" s="102" t="s">
        <v>2290</v>
      </c>
      <c r="J1453" s="102" t="s">
        <v>2286</v>
      </c>
      <c r="L1453" s="102">
        <v>22184</v>
      </c>
      <c r="M1453" t="s">
        <v>123</v>
      </c>
      <c r="N1453" t="s">
        <v>27</v>
      </c>
      <c r="O1453" t="s">
        <v>3348</v>
      </c>
      <c r="P1453" s="102">
        <v>10018</v>
      </c>
      <c r="Q1453" s="102"/>
      <c r="R1453" t="s">
        <v>2427</v>
      </c>
      <c r="S1453" s="102" t="s">
        <v>29</v>
      </c>
      <c r="T1453" s="102" t="s">
        <v>2284</v>
      </c>
      <c r="U1453" s="102" t="s">
        <v>3334</v>
      </c>
    </row>
    <row r="1454" spans="1:21" x14ac:dyDescent="0.2">
      <c r="A1454" s="102">
        <v>111</v>
      </c>
      <c r="B1454" t="s">
        <v>38</v>
      </c>
      <c r="C1454" t="s">
        <v>162</v>
      </c>
      <c r="D1454" t="s">
        <v>47</v>
      </c>
      <c r="E1454" s="102">
        <v>335</v>
      </c>
      <c r="F1454" s="102"/>
      <c r="G1454" t="s">
        <v>2475</v>
      </c>
      <c r="H1454" s="102" t="s">
        <v>29</v>
      </c>
      <c r="I1454" s="102" t="s">
        <v>2290</v>
      </c>
      <c r="J1454" s="102" t="s">
        <v>2286</v>
      </c>
      <c r="L1454" s="102">
        <v>19202</v>
      </c>
      <c r="M1454" t="s">
        <v>283</v>
      </c>
      <c r="N1454" t="s">
        <v>27</v>
      </c>
      <c r="O1454" t="s">
        <v>2186</v>
      </c>
      <c r="P1454" s="102">
        <v>10117</v>
      </c>
      <c r="Q1454" s="102"/>
      <c r="R1454" t="s">
        <v>4973</v>
      </c>
      <c r="S1454" s="102" t="s">
        <v>29</v>
      </c>
      <c r="T1454" s="102" t="s">
        <v>2284</v>
      </c>
      <c r="U1454" s="102" t="s">
        <v>3334</v>
      </c>
    </row>
    <row r="1455" spans="1:21" x14ac:dyDescent="0.2">
      <c r="A1455" s="102">
        <v>32795</v>
      </c>
      <c r="B1455" t="s">
        <v>30</v>
      </c>
      <c r="C1455" t="s">
        <v>234</v>
      </c>
      <c r="D1455" t="s">
        <v>194</v>
      </c>
      <c r="E1455" s="102">
        <v>243</v>
      </c>
      <c r="F1455" s="102"/>
      <c r="G1455" t="s">
        <v>2607</v>
      </c>
      <c r="H1455" s="102" t="s">
        <v>29</v>
      </c>
      <c r="I1455" s="102" t="s">
        <v>2290</v>
      </c>
      <c r="J1455" s="102" t="s">
        <v>2286</v>
      </c>
      <c r="L1455" s="102">
        <v>18820</v>
      </c>
      <c r="M1455" t="s">
        <v>199</v>
      </c>
      <c r="N1455" t="s">
        <v>54</v>
      </c>
      <c r="O1455" t="s">
        <v>4974</v>
      </c>
      <c r="P1455" s="102">
        <v>644</v>
      </c>
      <c r="Q1455" s="102"/>
      <c r="R1455" t="s">
        <v>3353</v>
      </c>
      <c r="S1455" s="102" t="s">
        <v>29</v>
      </c>
      <c r="T1455" s="102" t="s">
        <v>2284</v>
      </c>
      <c r="U1455" s="102" t="s">
        <v>3334</v>
      </c>
    </row>
    <row r="1456" spans="1:21" x14ac:dyDescent="0.2">
      <c r="A1456" s="102">
        <v>25907</v>
      </c>
      <c r="B1456" t="s">
        <v>130</v>
      </c>
      <c r="C1456" t="s">
        <v>364</v>
      </c>
      <c r="D1456" t="s">
        <v>2832</v>
      </c>
      <c r="E1456" s="102">
        <v>630</v>
      </c>
      <c r="F1456" s="102"/>
      <c r="G1456" t="s">
        <v>2829</v>
      </c>
      <c r="H1456" s="102" t="s">
        <v>29</v>
      </c>
      <c r="I1456" s="102" t="s">
        <v>2290</v>
      </c>
      <c r="J1456" s="102" t="s">
        <v>2286</v>
      </c>
      <c r="L1456" s="102">
        <v>4816</v>
      </c>
      <c r="M1456" t="s">
        <v>4975</v>
      </c>
      <c r="N1456" t="s">
        <v>4522</v>
      </c>
      <c r="O1456" t="s">
        <v>49</v>
      </c>
      <c r="P1456" s="102">
        <v>615</v>
      </c>
      <c r="Q1456" s="102"/>
      <c r="R1456" t="s">
        <v>907</v>
      </c>
      <c r="S1456" s="102" t="s">
        <v>29</v>
      </c>
      <c r="T1456" s="102" t="s">
        <v>2284</v>
      </c>
      <c r="U1456" s="102" t="s">
        <v>3334</v>
      </c>
    </row>
    <row r="1457" spans="1:21" x14ac:dyDescent="0.2">
      <c r="A1457" s="102">
        <v>133</v>
      </c>
      <c r="B1457" t="s">
        <v>179</v>
      </c>
      <c r="C1457" t="s">
        <v>180</v>
      </c>
      <c r="D1457" t="s">
        <v>181</v>
      </c>
      <c r="E1457" s="102">
        <v>290</v>
      </c>
      <c r="F1457" s="102"/>
      <c r="G1457" t="s">
        <v>1419</v>
      </c>
      <c r="H1457" s="102" t="s">
        <v>29</v>
      </c>
      <c r="I1457" s="102" t="s">
        <v>2290</v>
      </c>
      <c r="J1457" s="102" t="s">
        <v>2286</v>
      </c>
      <c r="L1457" s="102">
        <v>522</v>
      </c>
      <c r="M1457" t="s">
        <v>123</v>
      </c>
      <c r="N1457" t="s">
        <v>783</v>
      </c>
      <c r="O1457" t="s">
        <v>133</v>
      </c>
      <c r="P1457" s="102">
        <v>103</v>
      </c>
      <c r="Q1457" s="102"/>
      <c r="R1457" t="s">
        <v>2548</v>
      </c>
      <c r="S1457" s="102" t="s">
        <v>29</v>
      </c>
      <c r="T1457" s="102" t="s">
        <v>2284</v>
      </c>
      <c r="U1457" s="102" t="s">
        <v>3334</v>
      </c>
    </row>
    <row r="1458" spans="1:21" x14ac:dyDescent="0.2">
      <c r="A1458" s="102">
        <v>16846</v>
      </c>
      <c r="B1458" t="s">
        <v>122</v>
      </c>
      <c r="C1458" t="s">
        <v>2801</v>
      </c>
      <c r="D1458" t="s">
        <v>129</v>
      </c>
      <c r="E1458" s="102">
        <v>498</v>
      </c>
      <c r="F1458" s="102"/>
      <c r="G1458" t="s">
        <v>2793</v>
      </c>
      <c r="H1458" s="102" t="s">
        <v>29</v>
      </c>
      <c r="I1458" s="102" t="s">
        <v>2290</v>
      </c>
      <c r="J1458" s="102" t="s">
        <v>2286</v>
      </c>
      <c r="L1458" s="102">
        <v>23812</v>
      </c>
      <c r="M1458" t="s">
        <v>4976</v>
      </c>
      <c r="N1458" t="s">
        <v>4977</v>
      </c>
      <c r="P1458" s="102">
        <v>103</v>
      </c>
      <c r="Q1458" s="102"/>
      <c r="R1458" t="s">
        <v>2548</v>
      </c>
      <c r="S1458" s="102" t="s">
        <v>29</v>
      </c>
      <c r="T1458" s="102" t="s">
        <v>2284</v>
      </c>
      <c r="U1458" s="102" t="s">
        <v>3334</v>
      </c>
    </row>
    <row r="1459" spans="1:21" x14ac:dyDescent="0.2">
      <c r="A1459" s="102">
        <v>24566</v>
      </c>
      <c r="B1459" t="s">
        <v>166</v>
      </c>
      <c r="C1459" t="s">
        <v>84</v>
      </c>
      <c r="D1459" t="s">
        <v>2001</v>
      </c>
      <c r="E1459" s="102">
        <v>269</v>
      </c>
      <c r="F1459" s="102"/>
      <c r="G1459" t="s">
        <v>2765</v>
      </c>
      <c r="H1459" s="102" t="s">
        <v>29</v>
      </c>
      <c r="I1459" s="102" t="s">
        <v>2290</v>
      </c>
      <c r="J1459" s="102" t="s">
        <v>2286</v>
      </c>
      <c r="L1459" s="102">
        <v>23798</v>
      </c>
      <c r="M1459" t="s">
        <v>199</v>
      </c>
      <c r="N1459" t="s">
        <v>407</v>
      </c>
      <c r="O1459" t="s">
        <v>229</v>
      </c>
      <c r="P1459" s="102">
        <v>103</v>
      </c>
      <c r="Q1459" s="102"/>
      <c r="R1459" t="s">
        <v>2548</v>
      </c>
      <c r="S1459" s="102" t="s">
        <v>29</v>
      </c>
      <c r="T1459" s="102" t="s">
        <v>2284</v>
      </c>
      <c r="U1459" s="102" t="s">
        <v>3334</v>
      </c>
    </row>
    <row r="1460" spans="1:21" x14ac:dyDescent="0.2">
      <c r="A1460" s="102">
        <v>17633</v>
      </c>
      <c r="B1460" t="s">
        <v>172</v>
      </c>
      <c r="C1460" t="s">
        <v>43</v>
      </c>
      <c r="D1460" t="s">
        <v>173</v>
      </c>
      <c r="E1460" s="102">
        <v>335</v>
      </c>
      <c r="F1460" s="102"/>
      <c r="G1460" t="s">
        <v>2475</v>
      </c>
      <c r="H1460" s="102" t="s">
        <v>29</v>
      </c>
      <c r="I1460" s="102" t="s">
        <v>2290</v>
      </c>
      <c r="J1460" s="102" t="s">
        <v>2286</v>
      </c>
      <c r="L1460" s="102">
        <v>24282</v>
      </c>
      <c r="M1460" t="s">
        <v>199</v>
      </c>
      <c r="N1460" t="s">
        <v>4472</v>
      </c>
      <c r="O1460" t="s">
        <v>36</v>
      </c>
      <c r="P1460" s="102">
        <v>385</v>
      </c>
      <c r="Q1460" s="102"/>
      <c r="R1460" t="s">
        <v>2665</v>
      </c>
      <c r="S1460" s="102" t="s">
        <v>29</v>
      </c>
      <c r="T1460" s="102" t="s">
        <v>2284</v>
      </c>
      <c r="U1460" s="102" t="s">
        <v>3334</v>
      </c>
    </row>
    <row r="1461" spans="1:21" x14ac:dyDescent="0.2">
      <c r="A1461" s="102">
        <v>127</v>
      </c>
      <c r="B1461" t="s">
        <v>136</v>
      </c>
      <c r="C1461" t="s">
        <v>52</v>
      </c>
      <c r="D1461" t="s">
        <v>176</v>
      </c>
      <c r="E1461" s="102">
        <v>260</v>
      </c>
      <c r="F1461" s="102"/>
      <c r="G1461" t="s">
        <v>2782</v>
      </c>
      <c r="H1461" s="102" t="s">
        <v>29</v>
      </c>
      <c r="I1461" s="102" t="s">
        <v>2290</v>
      </c>
      <c r="J1461" s="102" t="s">
        <v>2286</v>
      </c>
      <c r="L1461" s="102">
        <v>23882</v>
      </c>
      <c r="M1461" t="s">
        <v>37</v>
      </c>
      <c r="N1461" t="s">
        <v>4978</v>
      </c>
      <c r="O1461" t="s">
        <v>4441</v>
      </c>
      <c r="P1461" s="102">
        <v>10234</v>
      </c>
      <c r="Q1461" s="102"/>
      <c r="R1461" t="s">
        <v>3426</v>
      </c>
      <c r="S1461" s="102" t="s">
        <v>29</v>
      </c>
      <c r="T1461" s="102" t="s">
        <v>2284</v>
      </c>
      <c r="U1461" s="102" t="s">
        <v>3334</v>
      </c>
    </row>
    <row r="1462" spans="1:21" x14ac:dyDescent="0.2">
      <c r="A1462" s="102">
        <v>171</v>
      </c>
      <c r="B1462" t="s">
        <v>55</v>
      </c>
      <c r="C1462" t="s">
        <v>190</v>
      </c>
      <c r="D1462" t="s">
        <v>191</v>
      </c>
      <c r="E1462" s="102">
        <v>243</v>
      </c>
      <c r="F1462" s="102"/>
      <c r="G1462" t="s">
        <v>2607</v>
      </c>
      <c r="H1462" s="102" t="s">
        <v>29</v>
      </c>
      <c r="I1462" s="102" t="s">
        <v>2290</v>
      </c>
      <c r="J1462" s="102" t="s">
        <v>2286</v>
      </c>
      <c r="L1462" s="102">
        <v>32549</v>
      </c>
      <c r="M1462" t="s">
        <v>951</v>
      </c>
      <c r="N1462" t="s">
        <v>306</v>
      </c>
      <c r="O1462" t="s">
        <v>288</v>
      </c>
      <c r="P1462" s="102">
        <v>574</v>
      </c>
      <c r="Q1462" s="102"/>
      <c r="R1462" t="s">
        <v>3446</v>
      </c>
      <c r="S1462" s="102" t="s">
        <v>29</v>
      </c>
      <c r="T1462" s="102" t="s">
        <v>2284</v>
      </c>
      <c r="U1462" s="102" t="s">
        <v>3334</v>
      </c>
    </row>
    <row r="1463" spans="1:21" x14ac:dyDescent="0.2">
      <c r="A1463" s="102">
        <v>29043</v>
      </c>
      <c r="B1463" t="s">
        <v>150</v>
      </c>
      <c r="C1463" t="s">
        <v>4979</v>
      </c>
      <c r="D1463" t="s">
        <v>400</v>
      </c>
      <c r="E1463" s="102">
        <v>10270</v>
      </c>
      <c r="F1463" s="102"/>
      <c r="G1463" t="s">
        <v>2784</v>
      </c>
      <c r="H1463" s="102" t="s">
        <v>29</v>
      </c>
      <c r="I1463" s="102" t="s">
        <v>2290</v>
      </c>
      <c r="J1463" s="102" t="s">
        <v>2286</v>
      </c>
      <c r="L1463" s="102">
        <v>32434</v>
      </c>
      <c r="M1463" t="s">
        <v>241</v>
      </c>
      <c r="N1463" t="s">
        <v>303</v>
      </c>
      <c r="O1463" t="s">
        <v>36</v>
      </c>
      <c r="P1463" s="102">
        <v>10241</v>
      </c>
      <c r="Q1463" s="102"/>
      <c r="R1463" t="s">
        <v>3442</v>
      </c>
      <c r="S1463" s="102" t="s">
        <v>29</v>
      </c>
      <c r="T1463" s="102" t="s">
        <v>2284</v>
      </c>
      <c r="U1463" s="102" t="s">
        <v>3334</v>
      </c>
    </row>
    <row r="1464" spans="1:21" x14ac:dyDescent="0.2">
      <c r="A1464" s="102">
        <v>18996</v>
      </c>
      <c r="B1464" t="s">
        <v>122</v>
      </c>
      <c r="C1464" t="s">
        <v>363</v>
      </c>
      <c r="D1464" t="s">
        <v>570</v>
      </c>
      <c r="E1464" s="102">
        <v>498</v>
      </c>
      <c r="F1464" s="102"/>
      <c r="G1464" t="s">
        <v>2793</v>
      </c>
      <c r="H1464" s="102" t="s">
        <v>29</v>
      </c>
      <c r="I1464" s="102" t="s">
        <v>2290</v>
      </c>
      <c r="J1464" s="102" t="s">
        <v>2286</v>
      </c>
      <c r="L1464" s="102">
        <v>18391</v>
      </c>
      <c r="M1464" t="s">
        <v>4980</v>
      </c>
      <c r="N1464" t="s">
        <v>4981</v>
      </c>
      <c r="O1464" t="s">
        <v>1046</v>
      </c>
      <c r="P1464" s="102">
        <v>10116</v>
      </c>
      <c r="Q1464" s="102"/>
      <c r="R1464" t="s">
        <v>2670</v>
      </c>
      <c r="S1464" s="102" t="s">
        <v>29</v>
      </c>
      <c r="T1464" s="102" t="s">
        <v>2284</v>
      </c>
      <c r="U1464" s="102" t="s">
        <v>3334</v>
      </c>
    </row>
    <row r="1465" spans="1:21" x14ac:dyDescent="0.2">
      <c r="A1465" s="102">
        <v>15224</v>
      </c>
      <c r="B1465" t="s">
        <v>3584</v>
      </c>
      <c r="C1465" t="s">
        <v>2051</v>
      </c>
      <c r="D1465" t="s">
        <v>144</v>
      </c>
      <c r="E1465" s="102">
        <v>291</v>
      </c>
      <c r="F1465" s="102"/>
      <c r="G1465" t="s">
        <v>2580</v>
      </c>
      <c r="H1465" s="102" t="s">
        <v>29</v>
      </c>
      <c r="I1465" s="102" t="s">
        <v>2290</v>
      </c>
      <c r="J1465" s="102" t="s">
        <v>2286</v>
      </c>
      <c r="L1465" s="102">
        <v>24296</v>
      </c>
      <c r="M1465" t="s">
        <v>163</v>
      </c>
      <c r="N1465" t="s">
        <v>694</v>
      </c>
      <c r="O1465" t="s">
        <v>2116</v>
      </c>
      <c r="P1465" s="102">
        <v>574</v>
      </c>
      <c r="Q1465" s="102"/>
      <c r="R1465" t="s">
        <v>3446</v>
      </c>
      <c r="S1465" s="102" t="s">
        <v>29</v>
      </c>
      <c r="T1465" s="102" t="s">
        <v>2284</v>
      </c>
      <c r="U1465" s="102" t="s">
        <v>3334</v>
      </c>
    </row>
    <row r="1466" spans="1:21" x14ac:dyDescent="0.2">
      <c r="A1466" s="102">
        <v>117</v>
      </c>
      <c r="B1466" t="s">
        <v>121</v>
      </c>
      <c r="C1466" t="s">
        <v>168</v>
      </c>
      <c r="D1466" t="s">
        <v>169</v>
      </c>
      <c r="E1466" s="102">
        <v>243</v>
      </c>
      <c r="F1466" s="102"/>
      <c r="G1466" t="s">
        <v>2607</v>
      </c>
      <c r="H1466" s="102" t="s">
        <v>29</v>
      </c>
      <c r="I1466" s="102" t="s">
        <v>2290</v>
      </c>
      <c r="J1466" s="102" t="s">
        <v>2286</v>
      </c>
      <c r="L1466" s="102">
        <v>575</v>
      </c>
      <c r="M1466" t="s">
        <v>4982</v>
      </c>
      <c r="N1466" t="s">
        <v>403</v>
      </c>
      <c r="O1466" t="s">
        <v>768</v>
      </c>
      <c r="P1466" s="102">
        <v>52</v>
      </c>
      <c r="Q1466" s="102"/>
      <c r="R1466" t="s">
        <v>685</v>
      </c>
      <c r="S1466" s="102" t="s">
        <v>29</v>
      </c>
      <c r="T1466" s="102" t="s">
        <v>2284</v>
      </c>
      <c r="U1466" s="102" t="s">
        <v>3334</v>
      </c>
    </row>
    <row r="1467" spans="1:21" x14ac:dyDescent="0.2">
      <c r="A1467" s="102">
        <v>175</v>
      </c>
      <c r="B1467" t="s">
        <v>192</v>
      </c>
      <c r="C1467" t="s">
        <v>56</v>
      </c>
      <c r="D1467" t="s">
        <v>193</v>
      </c>
      <c r="E1467" s="102">
        <v>248</v>
      </c>
      <c r="F1467" s="102"/>
      <c r="G1467" t="s">
        <v>2444</v>
      </c>
      <c r="H1467" s="102" t="s">
        <v>29</v>
      </c>
      <c r="I1467" s="102" t="s">
        <v>2290</v>
      </c>
      <c r="J1467" s="102" t="s">
        <v>2286</v>
      </c>
      <c r="L1467" s="102">
        <v>23793</v>
      </c>
      <c r="M1467" t="s">
        <v>123</v>
      </c>
      <c r="N1467" t="s">
        <v>2710</v>
      </c>
      <c r="O1467" t="s">
        <v>36</v>
      </c>
      <c r="P1467" s="102">
        <v>397</v>
      </c>
      <c r="Q1467" s="102"/>
      <c r="R1467" t="s">
        <v>4983</v>
      </c>
      <c r="S1467" s="102" t="s">
        <v>29</v>
      </c>
      <c r="T1467" s="102" t="s">
        <v>2284</v>
      </c>
      <c r="U1467" s="102" t="s">
        <v>3334</v>
      </c>
    </row>
    <row r="1468" spans="1:21" x14ac:dyDescent="0.2">
      <c r="A1468" s="102">
        <v>152</v>
      </c>
      <c r="B1468" t="s">
        <v>178</v>
      </c>
      <c r="C1468" t="s">
        <v>284</v>
      </c>
      <c r="D1468" t="s">
        <v>2679</v>
      </c>
      <c r="E1468" s="102">
        <v>449</v>
      </c>
      <c r="F1468" s="102"/>
      <c r="G1468" t="s">
        <v>2678</v>
      </c>
      <c r="H1468" s="102" t="s">
        <v>29</v>
      </c>
      <c r="I1468" s="102" t="s">
        <v>2290</v>
      </c>
      <c r="J1468" s="102" t="s">
        <v>2286</v>
      </c>
      <c r="L1468" s="102">
        <v>22324</v>
      </c>
      <c r="M1468" t="s">
        <v>201</v>
      </c>
      <c r="N1468" t="s">
        <v>4984</v>
      </c>
      <c r="O1468" t="s">
        <v>4985</v>
      </c>
      <c r="P1468" s="102">
        <v>10046</v>
      </c>
      <c r="Q1468" s="102"/>
      <c r="R1468" t="s">
        <v>2488</v>
      </c>
      <c r="S1468" s="102" t="s">
        <v>29</v>
      </c>
      <c r="T1468" s="102" t="s">
        <v>2284</v>
      </c>
      <c r="U1468" s="102" t="s">
        <v>3334</v>
      </c>
    </row>
    <row r="1469" spans="1:21" x14ac:dyDescent="0.2">
      <c r="A1469" s="102">
        <v>153</v>
      </c>
      <c r="B1469" t="s">
        <v>32</v>
      </c>
      <c r="C1469" t="s">
        <v>183</v>
      </c>
      <c r="D1469" t="s">
        <v>184</v>
      </c>
      <c r="E1469" s="102">
        <v>243</v>
      </c>
      <c r="F1469" s="102"/>
      <c r="G1469" t="s">
        <v>2607</v>
      </c>
      <c r="H1469" s="102" t="s">
        <v>29</v>
      </c>
      <c r="I1469" s="102" t="s">
        <v>2290</v>
      </c>
      <c r="J1469" s="102" t="s">
        <v>2286</v>
      </c>
      <c r="L1469" s="102">
        <v>7289</v>
      </c>
      <c r="M1469" t="s">
        <v>550</v>
      </c>
      <c r="N1469" t="s">
        <v>4986</v>
      </c>
      <c r="O1469" t="s">
        <v>4987</v>
      </c>
      <c r="P1469" s="102">
        <v>10201</v>
      </c>
      <c r="Q1469" s="102"/>
      <c r="R1469" t="s">
        <v>4250</v>
      </c>
      <c r="S1469" s="102" t="s">
        <v>29</v>
      </c>
      <c r="T1469" s="102" t="s">
        <v>2284</v>
      </c>
      <c r="U1469" s="102" t="s">
        <v>3334</v>
      </c>
    </row>
    <row r="1470" spans="1:21" x14ac:dyDescent="0.2">
      <c r="A1470" s="102">
        <v>28975</v>
      </c>
      <c r="B1470" t="s">
        <v>2004</v>
      </c>
      <c r="C1470" t="s">
        <v>2005</v>
      </c>
      <c r="D1470" t="s">
        <v>2006</v>
      </c>
      <c r="E1470" s="102">
        <v>10173</v>
      </c>
      <c r="F1470" s="102"/>
      <c r="G1470" t="s">
        <v>2311</v>
      </c>
      <c r="H1470" s="102" t="s">
        <v>29</v>
      </c>
      <c r="I1470" s="102" t="s">
        <v>2290</v>
      </c>
      <c r="J1470" s="102" t="s">
        <v>2286</v>
      </c>
      <c r="L1470" s="102">
        <v>504</v>
      </c>
      <c r="M1470" t="s">
        <v>256</v>
      </c>
      <c r="N1470" t="s">
        <v>4988</v>
      </c>
      <c r="O1470" t="s">
        <v>4989</v>
      </c>
      <c r="P1470" s="102">
        <v>10134</v>
      </c>
      <c r="Q1470" s="102"/>
      <c r="R1470" t="s">
        <v>3483</v>
      </c>
      <c r="S1470" s="102" t="s">
        <v>29</v>
      </c>
      <c r="T1470" s="102" t="s">
        <v>2284</v>
      </c>
      <c r="U1470" s="102" t="s">
        <v>3334</v>
      </c>
    </row>
    <row r="1471" spans="1:21" x14ac:dyDescent="0.2">
      <c r="A1471" s="102">
        <v>158</v>
      </c>
      <c r="B1471" t="s">
        <v>30</v>
      </c>
      <c r="C1471" t="s">
        <v>185</v>
      </c>
      <c r="D1471" t="s">
        <v>186</v>
      </c>
      <c r="E1471" s="102">
        <v>300</v>
      </c>
      <c r="F1471" s="102"/>
      <c r="G1471" t="s">
        <v>2438</v>
      </c>
      <c r="H1471" s="102" t="s">
        <v>29</v>
      </c>
      <c r="I1471" s="102" t="s">
        <v>2290</v>
      </c>
      <c r="J1471" s="102" t="s">
        <v>2286</v>
      </c>
      <c r="L1471" s="102">
        <v>16699</v>
      </c>
      <c r="M1471" t="s">
        <v>646</v>
      </c>
      <c r="N1471" t="s">
        <v>404</v>
      </c>
      <c r="O1471" t="s">
        <v>4990</v>
      </c>
      <c r="P1471" s="102">
        <v>10201</v>
      </c>
      <c r="Q1471" s="102"/>
      <c r="R1471" t="s">
        <v>4250</v>
      </c>
      <c r="S1471" s="102" t="s">
        <v>29</v>
      </c>
      <c r="T1471" s="102" t="s">
        <v>2284</v>
      </c>
      <c r="U1471" s="102" t="s">
        <v>3334</v>
      </c>
    </row>
    <row r="1472" spans="1:21" x14ac:dyDescent="0.2">
      <c r="A1472" s="102">
        <v>15234</v>
      </c>
      <c r="B1472" t="s">
        <v>171</v>
      </c>
      <c r="C1472" t="s">
        <v>2144</v>
      </c>
      <c r="D1472" t="s">
        <v>134</v>
      </c>
      <c r="E1472" s="102">
        <v>300</v>
      </c>
      <c r="F1472" s="102"/>
      <c r="G1472" t="s">
        <v>2438</v>
      </c>
      <c r="H1472" s="102" t="s">
        <v>29</v>
      </c>
      <c r="I1472" s="102" t="s">
        <v>2290</v>
      </c>
      <c r="J1472" s="102" t="s">
        <v>2286</v>
      </c>
      <c r="L1472" s="102">
        <v>404</v>
      </c>
      <c r="M1472" t="s">
        <v>659</v>
      </c>
      <c r="N1472" t="s">
        <v>4991</v>
      </c>
      <c r="O1472" t="s">
        <v>2417</v>
      </c>
      <c r="P1472" s="102">
        <v>438</v>
      </c>
      <c r="Q1472" s="102"/>
      <c r="R1472" t="s">
        <v>2147</v>
      </c>
      <c r="S1472" s="102" t="s">
        <v>29</v>
      </c>
      <c r="T1472" s="102" t="s">
        <v>2284</v>
      </c>
      <c r="U1472" s="102" t="s">
        <v>3334</v>
      </c>
    </row>
    <row r="1473" spans="1:21" x14ac:dyDescent="0.2">
      <c r="A1473" s="102">
        <v>6082</v>
      </c>
      <c r="B1473" t="s">
        <v>1678</v>
      </c>
      <c r="C1473" t="s">
        <v>48</v>
      </c>
      <c r="D1473" t="s">
        <v>170</v>
      </c>
      <c r="E1473" s="102">
        <v>269</v>
      </c>
      <c r="F1473" s="102"/>
      <c r="G1473" t="s">
        <v>2765</v>
      </c>
      <c r="H1473" s="102" t="s">
        <v>29</v>
      </c>
      <c r="I1473" s="102" t="s">
        <v>2290</v>
      </c>
      <c r="J1473" s="102" t="s">
        <v>2286</v>
      </c>
      <c r="L1473" s="102">
        <v>31373</v>
      </c>
      <c r="M1473" t="s">
        <v>4992</v>
      </c>
      <c r="N1473" t="s">
        <v>2112</v>
      </c>
      <c r="O1473" t="s">
        <v>4993</v>
      </c>
      <c r="P1473" s="102">
        <v>10134</v>
      </c>
      <c r="Q1473" s="102"/>
      <c r="R1473" t="s">
        <v>3483</v>
      </c>
      <c r="S1473" s="102" t="s">
        <v>29</v>
      </c>
      <c r="T1473" s="102" t="s">
        <v>2284</v>
      </c>
      <c r="U1473" s="102" t="s">
        <v>3334</v>
      </c>
    </row>
    <row r="1474" spans="1:21" x14ac:dyDescent="0.2">
      <c r="A1474" s="102">
        <v>26043</v>
      </c>
      <c r="B1474" t="s">
        <v>4994</v>
      </c>
      <c r="C1474" t="s">
        <v>4995</v>
      </c>
      <c r="E1474" s="102">
        <v>10171</v>
      </c>
      <c r="F1474" s="102"/>
      <c r="G1474" t="s">
        <v>2786</v>
      </c>
      <c r="H1474" s="102" t="s">
        <v>29</v>
      </c>
      <c r="I1474" s="102" t="s">
        <v>2290</v>
      </c>
      <c r="J1474" s="102" t="s">
        <v>2286</v>
      </c>
      <c r="L1474" s="102">
        <v>8535</v>
      </c>
      <c r="M1474" t="s">
        <v>109</v>
      </c>
      <c r="N1474" t="s">
        <v>4996</v>
      </c>
      <c r="O1474" t="s">
        <v>566</v>
      </c>
      <c r="P1474" s="102">
        <v>674</v>
      </c>
      <c r="Q1474" s="102"/>
      <c r="R1474" t="s">
        <v>1521</v>
      </c>
      <c r="S1474" s="102" t="s">
        <v>29</v>
      </c>
      <c r="T1474" s="102" t="s">
        <v>2284</v>
      </c>
      <c r="U1474" s="102" t="s">
        <v>3334</v>
      </c>
    </row>
    <row r="1475" spans="1:21" x14ac:dyDescent="0.2">
      <c r="A1475" s="102">
        <v>5958</v>
      </c>
      <c r="B1475" t="s">
        <v>158</v>
      </c>
      <c r="C1475" t="s">
        <v>159</v>
      </c>
      <c r="D1475" t="s">
        <v>151</v>
      </c>
      <c r="E1475" s="102">
        <v>423</v>
      </c>
      <c r="F1475" s="102"/>
      <c r="G1475" t="s">
        <v>2768</v>
      </c>
      <c r="H1475" s="102" t="s">
        <v>29</v>
      </c>
      <c r="I1475" s="102" t="s">
        <v>2290</v>
      </c>
      <c r="J1475" s="102" t="s">
        <v>2286</v>
      </c>
      <c r="L1475" s="102">
        <v>6263</v>
      </c>
      <c r="M1475" t="s">
        <v>340</v>
      </c>
      <c r="N1475" t="s">
        <v>215</v>
      </c>
      <c r="O1475" t="s">
        <v>278</v>
      </c>
      <c r="P1475" s="102">
        <v>561</v>
      </c>
      <c r="Q1475" s="102"/>
      <c r="R1475" t="s">
        <v>2315</v>
      </c>
      <c r="S1475" s="102" t="s">
        <v>29</v>
      </c>
      <c r="T1475" s="102" t="s">
        <v>2284</v>
      </c>
      <c r="U1475" s="102" t="s">
        <v>3334</v>
      </c>
    </row>
    <row r="1476" spans="1:21" x14ac:dyDescent="0.2">
      <c r="A1476" s="102">
        <v>27723</v>
      </c>
      <c r="B1476" t="s">
        <v>256</v>
      </c>
      <c r="C1476" t="s">
        <v>2821</v>
      </c>
      <c r="D1476" t="s">
        <v>1979</v>
      </c>
      <c r="E1476" s="102">
        <v>10417</v>
      </c>
      <c r="F1476" s="102"/>
      <c r="G1476" t="s">
        <v>2818</v>
      </c>
      <c r="H1476" s="102" t="s">
        <v>29</v>
      </c>
      <c r="I1476" s="102" t="s">
        <v>2290</v>
      </c>
      <c r="J1476" s="102" t="s">
        <v>2286</v>
      </c>
      <c r="L1476" s="102">
        <v>443</v>
      </c>
      <c r="M1476" t="s">
        <v>123</v>
      </c>
      <c r="N1476" t="s">
        <v>363</v>
      </c>
      <c r="O1476" t="s">
        <v>256</v>
      </c>
      <c r="P1476" s="102">
        <v>10134</v>
      </c>
      <c r="Q1476" s="102"/>
      <c r="R1476" t="s">
        <v>3483</v>
      </c>
      <c r="S1476" s="102" t="s">
        <v>29</v>
      </c>
      <c r="T1476" s="102" t="s">
        <v>2284</v>
      </c>
      <c r="U1476" s="102" t="s">
        <v>3334</v>
      </c>
    </row>
    <row r="1477" spans="1:21" x14ac:dyDescent="0.2">
      <c r="A1477" s="102">
        <v>26144</v>
      </c>
      <c r="B1477" t="s">
        <v>2808</v>
      </c>
      <c r="C1477" t="s">
        <v>2809</v>
      </c>
      <c r="E1477" s="102">
        <v>498</v>
      </c>
      <c r="F1477" s="102"/>
      <c r="G1477" t="s">
        <v>2793</v>
      </c>
      <c r="H1477" s="102" t="s">
        <v>29</v>
      </c>
      <c r="I1477" s="102" t="s">
        <v>2290</v>
      </c>
      <c r="J1477" s="102" t="s">
        <v>2286</v>
      </c>
      <c r="L1477" s="102">
        <v>24684</v>
      </c>
      <c r="M1477" t="s">
        <v>3584</v>
      </c>
      <c r="N1477" t="s">
        <v>531</v>
      </c>
      <c r="O1477" t="s">
        <v>4997</v>
      </c>
      <c r="P1477" s="102">
        <v>10097</v>
      </c>
      <c r="Q1477" s="102"/>
      <c r="R1477" t="s">
        <v>4473</v>
      </c>
      <c r="S1477" s="102" t="s">
        <v>29</v>
      </c>
      <c r="T1477" s="102" t="s">
        <v>2284</v>
      </c>
      <c r="U1477" s="102" t="s">
        <v>3334</v>
      </c>
    </row>
    <row r="1478" spans="1:21" x14ac:dyDescent="0.2">
      <c r="A1478" s="102">
        <v>24679</v>
      </c>
      <c r="B1478" t="s">
        <v>26</v>
      </c>
      <c r="C1478" t="s">
        <v>1806</v>
      </c>
      <c r="D1478" t="s">
        <v>56</v>
      </c>
      <c r="E1478" s="102">
        <v>291</v>
      </c>
      <c r="F1478" s="102"/>
      <c r="G1478" t="s">
        <v>2580</v>
      </c>
      <c r="H1478" s="102" t="s">
        <v>29</v>
      </c>
      <c r="I1478" s="102" t="s">
        <v>2290</v>
      </c>
      <c r="J1478" s="102" t="s">
        <v>2286</v>
      </c>
      <c r="L1478" s="102">
        <v>25990</v>
      </c>
      <c r="M1478" t="s">
        <v>32</v>
      </c>
      <c r="N1478" t="s">
        <v>4998</v>
      </c>
      <c r="O1478" t="s">
        <v>4999</v>
      </c>
      <c r="P1478" s="102">
        <v>10314</v>
      </c>
      <c r="Q1478" s="102"/>
      <c r="R1478" t="s">
        <v>2601</v>
      </c>
      <c r="S1478" s="102" t="s">
        <v>29</v>
      </c>
      <c r="T1478" s="102" t="s">
        <v>2284</v>
      </c>
      <c r="U1478" s="102" t="s">
        <v>3334</v>
      </c>
    </row>
    <row r="1479" spans="1:21" x14ac:dyDescent="0.2">
      <c r="A1479" s="102">
        <v>125</v>
      </c>
      <c r="B1479" t="s">
        <v>51</v>
      </c>
      <c r="C1479" t="s">
        <v>174</v>
      </c>
      <c r="D1479" t="s">
        <v>35</v>
      </c>
      <c r="E1479" s="102">
        <v>300</v>
      </c>
      <c r="F1479" s="102"/>
      <c r="G1479" t="s">
        <v>2438</v>
      </c>
      <c r="H1479" s="102" t="s">
        <v>29</v>
      </c>
      <c r="I1479" s="102" t="s">
        <v>2290</v>
      </c>
      <c r="J1479" s="102" t="s">
        <v>2286</v>
      </c>
      <c r="L1479" s="102">
        <v>21706</v>
      </c>
      <c r="M1479" t="s">
        <v>225</v>
      </c>
      <c r="N1479" t="s">
        <v>677</v>
      </c>
      <c r="O1479" t="s">
        <v>5000</v>
      </c>
      <c r="P1479" s="102">
        <v>10097</v>
      </c>
      <c r="Q1479" s="102"/>
      <c r="R1479" t="s">
        <v>4473</v>
      </c>
      <c r="S1479" s="102" t="s">
        <v>29</v>
      </c>
      <c r="T1479" s="102" t="s">
        <v>2284</v>
      </c>
      <c r="U1479" s="102" t="s">
        <v>3334</v>
      </c>
    </row>
    <row r="1480" spans="1:21" x14ac:dyDescent="0.2">
      <c r="A1480" s="102">
        <v>23648</v>
      </c>
      <c r="B1480" t="s">
        <v>102</v>
      </c>
      <c r="C1480" t="s">
        <v>224</v>
      </c>
      <c r="D1480" t="s">
        <v>2030</v>
      </c>
      <c r="E1480" s="102">
        <v>10225</v>
      </c>
      <c r="F1480" s="102"/>
      <c r="G1480" t="s">
        <v>2705</v>
      </c>
      <c r="H1480" s="102" t="s">
        <v>29</v>
      </c>
      <c r="I1480" s="102" t="s">
        <v>2290</v>
      </c>
      <c r="J1480" s="102" t="s">
        <v>2286</v>
      </c>
      <c r="L1480" s="102">
        <v>24768</v>
      </c>
      <c r="M1480" t="s">
        <v>32</v>
      </c>
      <c r="N1480" t="s">
        <v>4281</v>
      </c>
      <c r="O1480" t="s">
        <v>1108</v>
      </c>
      <c r="P1480" s="102">
        <v>195</v>
      </c>
      <c r="Q1480" s="102"/>
      <c r="R1480" t="s">
        <v>2585</v>
      </c>
      <c r="S1480" s="102" t="s">
        <v>29</v>
      </c>
      <c r="T1480" s="102" t="s">
        <v>2284</v>
      </c>
      <c r="U1480" s="102" t="s">
        <v>3334</v>
      </c>
    </row>
    <row r="1481" spans="1:21" x14ac:dyDescent="0.2">
      <c r="A1481" s="102">
        <v>190</v>
      </c>
      <c r="B1481" t="s">
        <v>124</v>
      </c>
      <c r="C1481" t="s">
        <v>850</v>
      </c>
      <c r="D1481" t="s">
        <v>43</v>
      </c>
      <c r="E1481" s="102">
        <v>502</v>
      </c>
      <c r="F1481" s="102"/>
      <c r="G1481" t="s">
        <v>2389</v>
      </c>
      <c r="H1481" s="102" t="s">
        <v>29</v>
      </c>
      <c r="I1481" s="102" t="s">
        <v>2290</v>
      </c>
      <c r="J1481" s="102" t="s">
        <v>2286</v>
      </c>
      <c r="L1481" s="102">
        <v>446</v>
      </c>
      <c r="M1481" t="s">
        <v>30</v>
      </c>
      <c r="N1481" t="s">
        <v>5001</v>
      </c>
      <c r="O1481" t="s">
        <v>72</v>
      </c>
      <c r="P1481" s="102">
        <v>10143</v>
      </c>
      <c r="Q1481" s="102"/>
      <c r="R1481" t="s">
        <v>2526</v>
      </c>
      <c r="S1481" s="102" t="s">
        <v>29</v>
      </c>
      <c r="T1481" s="102" t="s">
        <v>2284</v>
      </c>
      <c r="U1481" s="102" t="s">
        <v>3334</v>
      </c>
    </row>
    <row r="1482" spans="1:21" x14ac:dyDescent="0.2">
      <c r="A1482" s="102">
        <v>6638</v>
      </c>
      <c r="B1482" t="s">
        <v>1680</v>
      </c>
      <c r="C1482" t="s">
        <v>982</v>
      </c>
      <c r="D1482" t="s">
        <v>161</v>
      </c>
      <c r="E1482" s="102">
        <v>175</v>
      </c>
      <c r="F1482" s="102"/>
      <c r="G1482" t="s">
        <v>2306</v>
      </c>
      <c r="H1482" s="102" t="s">
        <v>29</v>
      </c>
      <c r="I1482" s="102" t="s">
        <v>2290</v>
      </c>
      <c r="J1482" s="102" t="s">
        <v>2286</v>
      </c>
      <c r="L1482" s="102">
        <v>24970</v>
      </c>
      <c r="M1482" t="s">
        <v>136</v>
      </c>
      <c r="N1482" t="s">
        <v>5002</v>
      </c>
      <c r="O1482" t="s">
        <v>27</v>
      </c>
      <c r="P1482" s="102">
        <v>10089</v>
      </c>
      <c r="Q1482" s="102"/>
      <c r="R1482" t="s">
        <v>3529</v>
      </c>
      <c r="S1482" s="102" t="s">
        <v>29</v>
      </c>
      <c r="T1482" s="102" t="s">
        <v>2284</v>
      </c>
      <c r="U1482" s="102" t="s">
        <v>3334</v>
      </c>
    </row>
    <row r="1483" spans="1:21" x14ac:dyDescent="0.2">
      <c r="A1483" s="102">
        <v>141</v>
      </c>
      <c r="B1483" t="s">
        <v>26</v>
      </c>
      <c r="C1483" t="s">
        <v>912</v>
      </c>
      <c r="D1483" t="s">
        <v>817</v>
      </c>
      <c r="E1483" s="102">
        <v>64</v>
      </c>
      <c r="F1483" s="102"/>
      <c r="G1483" t="s">
        <v>3854</v>
      </c>
      <c r="H1483" s="102" t="s">
        <v>29</v>
      </c>
      <c r="I1483" s="102" t="s">
        <v>2290</v>
      </c>
      <c r="J1483" s="102" t="s">
        <v>2286</v>
      </c>
      <c r="L1483" s="102">
        <v>24766</v>
      </c>
      <c r="M1483" t="s">
        <v>192</v>
      </c>
      <c r="N1483" t="s">
        <v>5003</v>
      </c>
      <c r="O1483" t="s">
        <v>5004</v>
      </c>
      <c r="P1483" s="102">
        <v>195</v>
      </c>
      <c r="Q1483" s="102"/>
      <c r="R1483" t="s">
        <v>2585</v>
      </c>
      <c r="S1483" s="102" t="s">
        <v>29</v>
      </c>
      <c r="T1483" s="102" t="s">
        <v>2284</v>
      </c>
      <c r="U1483" s="102" t="s">
        <v>3334</v>
      </c>
    </row>
    <row r="1484" spans="1:21" x14ac:dyDescent="0.2">
      <c r="A1484" s="102">
        <v>159</v>
      </c>
      <c r="B1484" t="s">
        <v>124</v>
      </c>
      <c r="C1484" t="s">
        <v>916</v>
      </c>
      <c r="D1484" t="s">
        <v>917</v>
      </c>
      <c r="E1484" s="102">
        <v>353</v>
      </c>
      <c r="F1484" s="102"/>
      <c r="G1484" t="s">
        <v>2590</v>
      </c>
      <c r="H1484" s="102" t="s">
        <v>29</v>
      </c>
      <c r="I1484" s="102" t="s">
        <v>2290</v>
      </c>
      <c r="J1484" s="102" t="s">
        <v>2286</v>
      </c>
      <c r="L1484" s="102">
        <v>24688</v>
      </c>
      <c r="M1484" t="s">
        <v>122</v>
      </c>
      <c r="N1484" t="s">
        <v>5005</v>
      </c>
      <c r="O1484" t="s">
        <v>5006</v>
      </c>
      <c r="P1484" s="102">
        <v>10279</v>
      </c>
      <c r="Q1484" s="102"/>
      <c r="R1484" t="s">
        <v>2800</v>
      </c>
      <c r="S1484" s="102" t="s">
        <v>29</v>
      </c>
      <c r="T1484" s="102" t="s">
        <v>2284</v>
      </c>
      <c r="U1484" s="102" t="s">
        <v>3334</v>
      </c>
    </row>
    <row r="1485" spans="1:21" x14ac:dyDescent="0.2">
      <c r="A1485" s="102">
        <v>113</v>
      </c>
      <c r="B1485" t="s">
        <v>130</v>
      </c>
      <c r="C1485" t="s">
        <v>206</v>
      </c>
      <c r="D1485" t="s">
        <v>35</v>
      </c>
      <c r="E1485" s="102">
        <v>76</v>
      </c>
      <c r="F1485" s="102"/>
      <c r="G1485" t="s">
        <v>2279</v>
      </c>
      <c r="H1485" s="102" t="s">
        <v>29</v>
      </c>
      <c r="I1485" s="102" t="s">
        <v>2290</v>
      </c>
      <c r="J1485" s="102" t="s">
        <v>2286</v>
      </c>
      <c r="L1485" s="102">
        <v>25001</v>
      </c>
      <c r="M1485" t="s">
        <v>206</v>
      </c>
      <c r="N1485" t="s">
        <v>499</v>
      </c>
      <c r="O1485" t="s">
        <v>5007</v>
      </c>
      <c r="P1485" s="102">
        <v>433</v>
      </c>
      <c r="Q1485" s="102"/>
      <c r="R1485" t="s">
        <v>3566</v>
      </c>
      <c r="S1485" s="102" t="s">
        <v>29</v>
      </c>
      <c r="T1485" s="102" t="s">
        <v>2284</v>
      </c>
      <c r="U1485" s="102" t="s">
        <v>3334</v>
      </c>
    </row>
    <row r="1486" spans="1:21" x14ac:dyDescent="0.2">
      <c r="A1486" s="102">
        <v>176</v>
      </c>
      <c r="B1486" t="s">
        <v>178</v>
      </c>
      <c r="C1486" t="s">
        <v>551</v>
      </c>
      <c r="D1486" t="s">
        <v>2116</v>
      </c>
      <c r="E1486" s="102">
        <v>76</v>
      </c>
      <c r="F1486" s="102"/>
      <c r="G1486" t="s">
        <v>2279</v>
      </c>
      <c r="H1486" s="102" t="s">
        <v>29</v>
      </c>
      <c r="I1486" s="102" t="s">
        <v>2290</v>
      </c>
      <c r="J1486" s="102" t="s">
        <v>2286</v>
      </c>
      <c r="L1486" s="102">
        <v>24844</v>
      </c>
      <c r="M1486" t="s">
        <v>121</v>
      </c>
      <c r="N1486" t="s">
        <v>5008</v>
      </c>
      <c r="O1486" t="s">
        <v>570</v>
      </c>
      <c r="P1486" s="102">
        <v>10174</v>
      </c>
      <c r="Q1486" s="102"/>
      <c r="S1486" s="102" t="s">
        <v>29</v>
      </c>
      <c r="T1486" s="102" t="s">
        <v>2284</v>
      </c>
      <c r="U1486" s="102" t="s">
        <v>3334</v>
      </c>
    </row>
    <row r="1487" spans="1:21" x14ac:dyDescent="0.2">
      <c r="A1487" s="102">
        <v>109</v>
      </c>
      <c r="B1487" t="s">
        <v>598</v>
      </c>
      <c r="C1487" t="s">
        <v>52</v>
      </c>
      <c r="D1487" t="s">
        <v>206</v>
      </c>
      <c r="E1487" s="102">
        <v>76</v>
      </c>
      <c r="F1487" s="102"/>
      <c r="G1487" t="s">
        <v>2279</v>
      </c>
      <c r="H1487" s="102" t="s">
        <v>29</v>
      </c>
      <c r="I1487" s="102" t="s">
        <v>2290</v>
      </c>
      <c r="J1487" s="102" t="s">
        <v>2286</v>
      </c>
      <c r="L1487" s="102">
        <v>24687</v>
      </c>
      <c r="M1487" t="s">
        <v>287</v>
      </c>
      <c r="N1487" t="s">
        <v>288</v>
      </c>
      <c r="O1487" t="s">
        <v>289</v>
      </c>
      <c r="P1487" s="102">
        <v>10307</v>
      </c>
      <c r="Q1487" s="102"/>
      <c r="R1487" t="s">
        <v>4286</v>
      </c>
      <c r="S1487" s="102" t="s">
        <v>29</v>
      </c>
      <c r="T1487" s="102" t="s">
        <v>2284</v>
      </c>
      <c r="U1487" s="102" t="s">
        <v>3334</v>
      </c>
    </row>
    <row r="1488" spans="1:21" x14ac:dyDescent="0.2">
      <c r="A1488" s="102">
        <v>4925</v>
      </c>
      <c r="B1488" t="s">
        <v>130</v>
      </c>
      <c r="C1488" t="s">
        <v>1142</v>
      </c>
      <c r="D1488" t="s">
        <v>540</v>
      </c>
      <c r="E1488" s="102">
        <v>76</v>
      </c>
      <c r="F1488" s="102"/>
      <c r="G1488" t="s">
        <v>2279</v>
      </c>
      <c r="H1488" s="102" t="s">
        <v>29</v>
      </c>
      <c r="I1488" s="102" t="s">
        <v>2290</v>
      </c>
      <c r="J1488" s="102" t="s">
        <v>2286</v>
      </c>
      <c r="L1488" s="102">
        <v>25000</v>
      </c>
      <c r="M1488" t="s">
        <v>123</v>
      </c>
      <c r="N1488" t="s">
        <v>627</v>
      </c>
      <c r="O1488" t="s">
        <v>3557</v>
      </c>
      <c r="P1488" s="102">
        <v>10146</v>
      </c>
      <c r="Q1488" s="102"/>
      <c r="R1488" t="s">
        <v>3521</v>
      </c>
      <c r="S1488" s="102" t="s">
        <v>29</v>
      </c>
      <c r="T1488" s="102" t="s">
        <v>2284</v>
      </c>
      <c r="U1488" s="102" t="s">
        <v>3334</v>
      </c>
    </row>
    <row r="1489" spans="1:21" x14ac:dyDescent="0.2">
      <c r="A1489" s="102">
        <v>27732</v>
      </c>
      <c r="B1489" t="s">
        <v>641</v>
      </c>
      <c r="C1489" t="s">
        <v>36</v>
      </c>
      <c r="D1489" t="s">
        <v>1810</v>
      </c>
      <c r="E1489" s="102">
        <v>100</v>
      </c>
      <c r="F1489" s="102"/>
      <c r="G1489" t="s">
        <v>2332</v>
      </c>
      <c r="H1489" s="102" t="s">
        <v>39</v>
      </c>
      <c r="I1489" s="102" t="s">
        <v>2290</v>
      </c>
      <c r="J1489" s="102" t="s">
        <v>2286</v>
      </c>
      <c r="L1489" s="102">
        <v>24732</v>
      </c>
      <c r="M1489" t="s">
        <v>199</v>
      </c>
      <c r="N1489" t="s">
        <v>4297</v>
      </c>
      <c r="O1489" t="s">
        <v>276</v>
      </c>
      <c r="P1489" s="102">
        <v>10108</v>
      </c>
      <c r="Q1489" s="102"/>
      <c r="R1489" t="s">
        <v>3534</v>
      </c>
      <c r="S1489" s="102" t="s">
        <v>29</v>
      </c>
      <c r="T1489" s="102" t="s">
        <v>2284</v>
      </c>
      <c r="U1489" s="102" t="s">
        <v>3334</v>
      </c>
    </row>
    <row r="1490" spans="1:21" x14ac:dyDescent="0.2">
      <c r="A1490" s="102">
        <v>87</v>
      </c>
      <c r="B1490" t="s">
        <v>124</v>
      </c>
      <c r="C1490" t="s">
        <v>805</v>
      </c>
      <c r="D1490" t="s">
        <v>74</v>
      </c>
      <c r="E1490" s="102">
        <v>323</v>
      </c>
      <c r="F1490" s="102"/>
      <c r="G1490" t="s">
        <v>2718</v>
      </c>
      <c r="H1490" s="102" t="s">
        <v>29</v>
      </c>
      <c r="I1490" s="102" t="s">
        <v>2292</v>
      </c>
      <c r="J1490" s="102" t="s">
        <v>2286</v>
      </c>
      <c r="L1490" s="102">
        <v>25910</v>
      </c>
      <c r="M1490" t="s">
        <v>121</v>
      </c>
      <c r="N1490" t="s">
        <v>5009</v>
      </c>
      <c r="O1490" t="s">
        <v>5010</v>
      </c>
      <c r="P1490" s="102">
        <v>10424</v>
      </c>
      <c r="Q1490" s="102"/>
      <c r="R1490" t="s">
        <v>3212</v>
      </c>
      <c r="S1490" s="102" t="s">
        <v>29</v>
      </c>
      <c r="T1490" s="102" t="s">
        <v>2284</v>
      </c>
      <c r="U1490" s="102" t="s">
        <v>3334</v>
      </c>
    </row>
    <row r="1491" spans="1:21" x14ac:dyDescent="0.2">
      <c r="A1491" s="102">
        <v>4706</v>
      </c>
      <c r="B1491" t="s">
        <v>127</v>
      </c>
      <c r="C1491" t="s">
        <v>41</v>
      </c>
      <c r="D1491" t="s">
        <v>2681</v>
      </c>
      <c r="E1491" s="102">
        <v>586</v>
      </c>
      <c r="F1491" s="102"/>
      <c r="G1491" t="s">
        <v>3595</v>
      </c>
      <c r="H1491" s="102" t="s">
        <v>29</v>
      </c>
      <c r="I1491" s="102" t="s">
        <v>2292</v>
      </c>
      <c r="J1491" s="102" t="s">
        <v>2286</v>
      </c>
      <c r="L1491" s="102">
        <v>8247</v>
      </c>
      <c r="M1491" t="s">
        <v>5011</v>
      </c>
      <c r="N1491" t="s">
        <v>575</v>
      </c>
      <c r="O1491" t="s">
        <v>5012</v>
      </c>
      <c r="P1491" s="102">
        <v>292</v>
      </c>
      <c r="Q1491" s="102"/>
      <c r="R1491" t="s">
        <v>2330</v>
      </c>
      <c r="S1491" s="102" t="s">
        <v>29</v>
      </c>
      <c r="T1491" s="102" t="s">
        <v>2284</v>
      </c>
      <c r="U1491" s="102" t="s">
        <v>3334</v>
      </c>
    </row>
    <row r="1492" spans="1:21" x14ac:dyDescent="0.2">
      <c r="A1492" s="102">
        <v>24914</v>
      </c>
      <c r="B1492" t="s">
        <v>166</v>
      </c>
      <c r="C1492" t="s">
        <v>49</v>
      </c>
      <c r="D1492" t="s">
        <v>629</v>
      </c>
      <c r="E1492" s="102">
        <v>290</v>
      </c>
      <c r="F1492" s="102"/>
      <c r="G1492" t="s">
        <v>1419</v>
      </c>
      <c r="H1492" s="102" t="s">
        <v>29</v>
      </c>
      <c r="I1492" s="102" t="s">
        <v>2292</v>
      </c>
      <c r="J1492" s="102" t="s">
        <v>2286</v>
      </c>
      <c r="L1492" s="102">
        <v>25967</v>
      </c>
      <c r="M1492" t="s">
        <v>30</v>
      </c>
      <c r="N1492" t="s">
        <v>4385</v>
      </c>
      <c r="O1492" t="s">
        <v>119</v>
      </c>
      <c r="P1492" s="102">
        <v>10249</v>
      </c>
      <c r="Q1492" s="102"/>
      <c r="R1492" t="s">
        <v>4386</v>
      </c>
      <c r="S1492" s="102" t="s">
        <v>29</v>
      </c>
      <c r="T1492" s="102" t="s">
        <v>2284</v>
      </c>
      <c r="U1492" s="102" t="s">
        <v>3334</v>
      </c>
    </row>
    <row r="1493" spans="1:21" x14ac:dyDescent="0.2">
      <c r="A1493" s="102">
        <v>8234</v>
      </c>
      <c r="B1493" t="s">
        <v>2770</v>
      </c>
      <c r="C1493" t="s">
        <v>2771</v>
      </c>
      <c r="D1493" t="s">
        <v>2772</v>
      </c>
      <c r="E1493" s="102">
        <v>423</v>
      </c>
      <c r="F1493" s="102"/>
      <c r="G1493" t="s">
        <v>2768</v>
      </c>
      <c r="H1493" s="102" t="s">
        <v>29</v>
      </c>
      <c r="I1493" s="102" t="s">
        <v>2292</v>
      </c>
      <c r="J1493" s="102" t="s">
        <v>2286</v>
      </c>
      <c r="L1493" s="102">
        <v>579</v>
      </c>
      <c r="M1493" t="s">
        <v>5013</v>
      </c>
      <c r="N1493" t="s">
        <v>2728</v>
      </c>
      <c r="O1493" t="s">
        <v>5014</v>
      </c>
      <c r="P1493" s="102">
        <v>10310</v>
      </c>
      <c r="Q1493" s="102"/>
      <c r="R1493" t="s">
        <v>3606</v>
      </c>
      <c r="S1493" s="102" t="s">
        <v>29</v>
      </c>
      <c r="T1493" s="102" t="s">
        <v>2284</v>
      </c>
      <c r="U1493" s="102" t="s">
        <v>3334</v>
      </c>
    </row>
    <row r="1494" spans="1:21" x14ac:dyDescent="0.2">
      <c r="A1494" s="102">
        <v>93</v>
      </c>
      <c r="B1494" t="s">
        <v>148</v>
      </c>
      <c r="C1494" t="s">
        <v>149</v>
      </c>
      <c r="D1494" t="s">
        <v>44</v>
      </c>
      <c r="E1494" s="102">
        <v>335</v>
      </c>
      <c r="F1494" s="102"/>
      <c r="G1494" t="s">
        <v>2475</v>
      </c>
      <c r="H1494" s="102" t="s">
        <v>29</v>
      </c>
      <c r="I1494" s="102" t="s">
        <v>2292</v>
      </c>
      <c r="J1494" s="102" t="s">
        <v>2286</v>
      </c>
      <c r="L1494" s="102">
        <v>24589</v>
      </c>
      <c r="M1494" t="s">
        <v>38</v>
      </c>
      <c r="N1494" t="s">
        <v>5015</v>
      </c>
      <c r="O1494" t="s">
        <v>364</v>
      </c>
      <c r="P1494" s="102">
        <v>10292</v>
      </c>
      <c r="Q1494" s="102"/>
      <c r="R1494" t="s">
        <v>2790</v>
      </c>
      <c r="S1494" s="102" t="s">
        <v>29</v>
      </c>
      <c r="T1494" s="102" t="s">
        <v>2284</v>
      </c>
      <c r="U1494" s="102" t="s">
        <v>3334</v>
      </c>
    </row>
    <row r="1495" spans="1:21" x14ac:dyDescent="0.2">
      <c r="A1495" s="102">
        <v>32707</v>
      </c>
      <c r="B1495" t="s">
        <v>142</v>
      </c>
      <c r="C1495" t="s">
        <v>235</v>
      </c>
      <c r="D1495" t="s">
        <v>126</v>
      </c>
      <c r="E1495" s="102">
        <v>668</v>
      </c>
      <c r="F1495" s="102"/>
      <c r="G1495" t="s">
        <v>2625</v>
      </c>
      <c r="H1495" s="102" t="s">
        <v>29</v>
      </c>
      <c r="I1495" s="102" t="s">
        <v>2292</v>
      </c>
      <c r="J1495" s="102" t="s">
        <v>2286</v>
      </c>
      <c r="L1495" s="102">
        <v>21476</v>
      </c>
      <c r="M1495" t="s">
        <v>2008</v>
      </c>
      <c r="N1495" t="s">
        <v>5016</v>
      </c>
      <c r="O1495" t="s">
        <v>5017</v>
      </c>
      <c r="P1495" s="102">
        <v>10292</v>
      </c>
      <c r="Q1495" s="102"/>
      <c r="R1495" t="s">
        <v>2790</v>
      </c>
      <c r="S1495" s="102" t="s">
        <v>29</v>
      </c>
      <c r="T1495" s="102" t="s">
        <v>2284</v>
      </c>
      <c r="U1495" s="102" t="s">
        <v>3334</v>
      </c>
    </row>
    <row r="1496" spans="1:21" x14ac:dyDescent="0.2">
      <c r="A1496" s="102">
        <v>10358</v>
      </c>
      <c r="B1496" t="s">
        <v>256</v>
      </c>
      <c r="C1496" t="s">
        <v>618</v>
      </c>
      <c r="D1496" t="s">
        <v>818</v>
      </c>
      <c r="E1496" s="102">
        <v>668</v>
      </c>
      <c r="F1496" s="102"/>
      <c r="G1496" t="s">
        <v>2625</v>
      </c>
      <c r="H1496" s="102" t="s">
        <v>29</v>
      </c>
      <c r="I1496" s="102" t="s">
        <v>2292</v>
      </c>
      <c r="J1496" s="102" t="s">
        <v>2286</v>
      </c>
      <c r="L1496" s="102">
        <v>18935</v>
      </c>
      <c r="M1496" t="s">
        <v>121</v>
      </c>
      <c r="N1496" t="s">
        <v>5018</v>
      </c>
      <c r="O1496" t="s">
        <v>5019</v>
      </c>
      <c r="P1496" s="102">
        <v>10108</v>
      </c>
      <c r="Q1496" s="102"/>
      <c r="R1496" t="s">
        <v>3534</v>
      </c>
      <c r="S1496" s="102" t="s">
        <v>29</v>
      </c>
      <c r="T1496" s="102" t="s">
        <v>2284</v>
      </c>
      <c r="U1496" s="102" t="s">
        <v>3334</v>
      </c>
    </row>
    <row r="1497" spans="1:21" x14ac:dyDescent="0.2">
      <c r="A1497" s="102">
        <v>19778</v>
      </c>
      <c r="B1497" t="s">
        <v>5020</v>
      </c>
      <c r="C1497" t="s">
        <v>5021</v>
      </c>
      <c r="E1497" s="102">
        <v>109</v>
      </c>
      <c r="F1497" s="102"/>
      <c r="G1497" t="s">
        <v>2620</v>
      </c>
      <c r="H1497" s="102" t="s">
        <v>29</v>
      </c>
      <c r="I1497" s="102" t="s">
        <v>2292</v>
      </c>
      <c r="J1497" s="102" t="s">
        <v>2286</v>
      </c>
      <c r="L1497" s="102">
        <v>24981</v>
      </c>
      <c r="M1497" t="s">
        <v>707</v>
      </c>
      <c r="N1497" t="s">
        <v>5022</v>
      </c>
      <c r="O1497" t="s">
        <v>3775</v>
      </c>
      <c r="P1497" s="102">
        <v>10324</v>
      </c>
      <c r="Q1497" s="102"/>
      <c r="R1497" t="s">
        <v>4314</v>
      </c>
      <c r="S1497" s="102" t="s">
        <v>29</v>
      </c>
      <c r="T1497" s="102" t="s">
        <v>2284</v>
      </c>
      <c r="U1497" s="102" t="s">
        <v>3334</v>
      </c>
    </row>
    <row r="1498" spans="1:21" x14ac:dyDescent="0.2">
      <c r="A1498" s="102">
        <v>23538</v>
      </c>
      <c r="B1498" t="s">
        <v>37</v>
      </c>
      <c r="C1498" t="s">
        <v>271</v>
      </c>
      <c r="D1498" t="s">
        <v>43</v>
      </c>
      <c r="E1498" s="102">
        <v>10062</v>
      </c>
      <c r="F1498" s="102"/>
      <c r="G1498" t="s">
        <v>2331</v>
      </c>
      <c r="H1498" s="102" t="s">
        <v>29</v>
      </c>
      <c r="I1498" s="102" t="s">
        <v>2292</v>
      </c>
      <c r="J1498" s="102" t="s">
        <v>2286</v>
      </c>
      <c r="L1498" s="102">
        <v>24526</v>
      </c>
      <c r="M1498" t="s">
        <v>37</v>
      </c>
      <c r="N1498" t="s">
        <v>5023</v>
      </c>
      <c r="O1498" t="s">
        <v>400</v>
      </c>
      <c r="P1498" s="102">
        <v>260</v>
      </c>
      <c r="Q1498" s="102"/>
      <c r="R1498" t="s">
        <v>2782</v>
      </c>
      <c r="S1498" s="102" t="s">
        <v>29</v>
      </c>
      <c r="T1498" s="102" t="s">
        <v>2284</v>
      </c>
      <c r="U1498" s="102" t="s">
        <v>3334</v>
      </c>
    </row>
    <row r="1499" spans="1:21" x14ac:dyDescent="0.2">
      <c r="A1499" s="102">
        <v>83</v>
      </c>
      <c r="B1499" t="s">
        <v>188</v>
      </c>
      <c r="C1499" t="s">
        <v>49</v>
      </c>
      <c r="D1499" t="s">
        <v>911</v>
      </c>
      <c r="E1499" s="102">
        <v>64</v>
      </c>
      <c r="F1499" s="102"/>
      <c r="G1499" t="s">
        <v>3854</v>
      </c>
      <c r="H1499" s="102" t="s">
        <v>29</v>
      </c>
      <c r="I1499" s="102" t="s">
        <v>2292</v>
      </c>
      <c r="J1499" s="102" t="s">
        <v>2286</v>
      </c>
      <c r="L1499" s="102">
        <v>24791</v>
      </c>
      <c r="M1499" t="s">
        <v>148</v>
      </c>
      <c r="N1499" t="s">
        <v>686</v>
      </c>
      <c r="O1499" t="s">
        <v>5024</v>
      </c>
      <c r="P1499" s="102">
        <v>335</v>
      </c>
      <c r="Q1499" s="102"/>
      <c r="R1499" t="s">
        <v>2475</v>
      </c>
      <c r="S1499" s="102" t="s">
        <v>29</v>
      </c>
      <c r="T1499" s="102" t="s">
        <v>2284</v>
      </c>
      <c r="U1499" s="102" t="s">
        <v>3334</v>
      </c>
    </row>
    <row r="1500" spans="1:21" x14ac:dyDescent="0.2">
      <c r="A1500" s="102">
        <v>61</v>
      </c>
      <c r="B1500" t="s">
        <v>37</v>
      </c>
      <c r="C1500" t="s">
        <v>43</v>
      </c>
      <c r="D1500" t="s">
        <v>768</v>
      </c>
      <c r="E1500" s="102">
        <v>353</v>
      </c>
      <c r="F1500" s="102"/>
      <c r="G1500" t="s">
        <v>2590</v>
      </c>
      <c r="H1500" s="102" t="s">
        <v>29</v>
      </c>
      <c r="I1500" s="102" t="s">
        <v>2292</v>
      </c>
      <c r="J1500" s="102" t="s">
        <v>2286</v>
      </c>
      <c r="L1500" s="102">
        <v>16066</v>
      </c>
      <c r="M1500" t="s">
        <v>214</v>
      </c>
      <c r="N1500" t="s">
        <v>323</v>
      </c>
      <c r="O1500" t="s">
        <v>27</v>
      </c>
      <c r="P1500" s="102">
        <v>706</v>
      </c>
      <c r="Q1500" s="102"/>
      <c r="R1500" t="s">
        <v>3592</v>
      </c>
      <c r="S1500" s="102" t="s">
        <v>29</v>
      </c>
      <c r="T1500" s="102" t="s">
        <v>2284</v>
      </c>
      <c r="U1500" s="102" t="s">
        <v>3334</v>
      </c>
    </row>
    <row r="1501" spans="1:21" x14ac:dyDescent="0.2">
      <c r="A1501" s="102">
        <v>81</v>
      </c>
      <c r="B1501" t="s">
        <v>198</v>
      </c>
      <c r="C1501" t="s">
        <v>145</v>
      </c>
      <c r="D1501" t="s">
        <v>427</v>
      </c>
      <c r="E1501" s="102">
        <v>78</v>
      </c>
      <c r="F1501" s="102"/>
      <c r="G1501" t="s">
        <v>2325</v>
      </c>
      <c r="H1501" s="102" t="s">
        <v>29</v>
      </c>
      <c r="I1501" s="102" t="s">
        <v>2292</v>
      </c>
      <c r="J1501" s="102" t="s">
        <v>2286</v>
      </c>
      <c r="L1501" s="102">
        <v>24777</v>
      </c>
      <c r="M1501" t="s">
        <v>5025</v>
      </c>
      <c r="N1501" t="s">
        <v>247</v>
      </c>
      <c r="O1501" t="s">
        <v>3577</v>
      </c>
      <c r="P1501" s="102">
        <v>643</v>
      </c>
      <c r="Q1501" s="102"/>
      <c r="R1501" t="s">
        <v>2324</v>
      </c>
      <c r="S1501" s="102" t="s">
        <v>29</v>
      </c>
      <c r="T1501" s="102" t="s">
        <v>2284</v>
      </c>
      <c r="U1501" s="102" t="s">
        <v>3334</v>
      </c>
    </row>
    <row r="1502" spans="1:21" x14ac:dyDescent="0.2">
      <c r="A1502" s="102">
        <v>16906</v>
      </c>
      <c r="B1502" t="s">
        <v>26</v>
      </c>
      <c r="C1502" t="s">
        <v>221</v>
      </c>
      <c r="D1502" t="s">
        <v>161</v>
      </c>
      <c r="E1502" s="102">
        <v>76</v>
      </c>
      <c r="F1502" s="102"/>
      <c r="G1502" t="s">
        <v>2279</v>
      </c>
      <c r="H1502" s="102" t="s">
        <v>29</v>
      </c>
      <c r="I1502" s="102" t="s">
        <v>2292</v>
      </c>
      <c r="J1502" s="102" t="s">
        <v>2286</v>
      </c>
      <c r="L1502" s="102">
        <v>24923</v>
      </c>
      <c r="M1502" t="s">
        <v>219</v>
      </c>
      <c r="N1502" t="s">
        <v>5026</v>
      </c>
      <c r="O1502" t="s">
        <v>282</v>
      </c>
      <c r="P1502" s="102">
        <v>538</v>
      </c>
      <c r="Q1502" s="102"/>
      <c r="R1502" t="s">
        <v>2348</v>
      </c>
      <c r="S1502" s="102" t="s">
        <v>29</v>
      </c>
      <c r="T1502" s="102" t="s">
        <v>2284</v>
      </c>
      <c r="U1502" s="102" t="s">
        <v>3334</v>
      </c>
    </row>
    <row r="1503" spans="1:21" x14ac:dyDescent="0.2">
      <c r="A1503" s="102">
        <v>19779</v>
      </c>
      <c r="B1503" t="s">
        <v>5027</v>
      </c>
      <c r="C1503" t="s">
        <v>5021</v>
      </c>
      <c r="E1503" s="102">
        <v>109</v>
      </c>
      <c r="F1503" s="102"/>
      <c r="G1503" t="s">
        <v>2620</v>
      </c>
      <c r="H1503" s="102" t="s">
        <v>39</v>
      </c>
      <c r="I1503" s="102" t="s">
        <v>2292</v>
      </c>
      <c r="J1503" s="102" t="s">
        <v>2286</v>
      </c>
      <c r="L1503" s="102">
        <v>18973</v>
      </c>
      <c r="M1503" t="s">
        <v>187</v>
      </c>
      <c r="N1503" t="s">
        <v>5028</v>
      </c>
      <c r="O1503" t="s">
        <v>5029</v>
      </c>
      <c r="P1503" s="102">
        <v>10097</v>
      </c>
      <c r="Q1503" s="102"/>
      <c r="R1503" t="s">
        <v>4473</v>
      </c>
      <c r="S1503" s="102" t="s">
        <v>29</v>
      </c>
      <c r="T1503" s="102" t="s">
        <v>2284</v>
      </c>
      <c r="U1503" s="102" t="s">
        <v>3334</v>
      </c>
    </row>
    <row r="1504" spans="1:21" x14ac:dyDescent="0.2">
      <c r="A1504" s="102">
        <v>45</v>
      </c>
      <c r="B1504" t="s">
        <v>136</v>
      </c>
      <c r="C1504" t="s">
        <v>137</v>
      </c>
      <c r="D1504" t="s">
        <v>138</v>
      </c>
      <c r="E1504" s="102">
        <v>300</v>
      </c>
      <c r="F1504" s="102"/>
      <c r="G1504" t="s">
        <v>2438</v>
      </c>
      <c r="H1504" s="102" t="s">
        <v>29</v>
      </c>
      <c r="I1504" s="102" t="s">
        <v>2293</v>
      </c>
      <c r="J1504" s="102" t="s">
        <v>2286</v>
      </c>
      <c r="L1504" s="102">
        <v>540</v>
      </c>
      <c r="M1504" t="s">
        <v>178</v>
      </c>
      <c r="N1504" t="s">
        <v>5030</v>
      </c>
      <c r="O1504" t="s">
        <v>35</v>
      </c>
      <c r="P1504" s="102">
        <v>261</v>
      </c>
      <c r="Q1504" s="102"/>
      <c r="R1504" t="s">
        <v>2312</v>
      </c>
      <c r="S1504" s="102" t="s">
        <v>29</v>
      </c>
      <c r="T1504" s="102" t="s">
        <v>2284</v>
      </c>
      <c r="U1504" s="102" t="s">
        <v>3334</v>
      </c>
    </row>
    <row r="1505" spans="1:21" x14ac:dyDescent="0.2">
      <c r="A1505" s="102">
        <v>44</v>
      </c>
      <c r="B1505" t="s">
        <v>122</v>
      </c>
      <c r="C1505" t="s">
        <v>135</v>
      </c>
      <c r="D1505" t="s">
        <v>2762</v>
      </c>
      <c r="E1505" s="102">
        <v>584</v>
      </c>
      <c r="F1505" s="102"/>
      <c r="G1505" t="s">
        <v>2764</v>
      </c>
      <c r="H1505" s="102" t="s">
        <v>29</v>
      </c>
      <c r="I1505" s="102" t="s">
        <v>2293</v>
      </c>
      <c r="J1505" s="102" t="s">
        <v>2286</v>
      </c>
      <c r="L1505" s="102">
        <v>24767</v>
      </c>
      <c r="M1505" t="s">
        <v>219</v>
      </c>
      <c r="N1505" t="s">
        <v>100</v>
      </c>
      <c r="O1505" t="s">
        <v>5031</v>
      </c>
      <c r="P1505" s="102">
        <v>10419</v>
      </c>
      <c r="Q1505" s="102"/>
      <c r="R1505" t="s">
        <v>2900</v>
      </c>
      <c r="S1505" s="102" t="s">
        <v>29</v>
      </c>
      <c r="T1505" s="102" t="s">
        <v>2284</v>
      </c>
      <c r="U1505" s="102" t="s">
        <v>3334</v>
      </c>
    </row>
    <row r="1506" spans="1:21" x14ac:dyDescent="0.2">
      <c r="A1506" s="102">
        <v>30</v>
      </c>
      <c r="B1506" t="s">
        <v>225</v>
      </c>
      <c r="C1506" t="s">
        <v>901</v>
      </c>
      <c r="D1506" t="s">
        <v>902</v>
      </c>
      <c r="E1506" s="102">
        <v>64</v>
      </c>
      <c r="F1506" s="102"/>
      <c r="G1506" t="s">
        <v>3854</v>
      </c>
      <c r="H1506" s="102" t="s">
        <v>29</v>
      </c>
      <c r="I1506" s="102" t="s">
        <v>2293</v>
      </c>
      <c r="J1506" s="102" t="s">
        <v>2286</v>
      </c>
      <c r="L1506" s="102">
        <v>25006</v>
      </c>
      <c r="M1506" t="s">
        <v>5032</v>
      </c>
      <c r="N1506" t="s">
        <v>35</v>
      </c>
      <c r="O1506" t="s">
        <v>5033</v>
      </c>
      <c r="P1506" s="102">
        <v>335</v>
      </c>
      <c r="Q1506" s="102"/>
      <c r="R1506" t="s">
        <v>2475</v>
      </c>
      <c r="S1506" s="102" t="s">
        <v>29</v>
      </c>
      <c r="T1506" s="102" t="s">
        <v>2284</v>
      </c>
      <c r="U1506" s="102" t="s">
        <v>3334</v>
      </c>
    </row>
    <row r="1507" spans="1:21" x14ac:dyDescent="0.2">
      <c r="A1507" s="102">
        <v>53</v>
      </c>
      <c r="B1507" t="s">
        <v>136</v>
      </c>
      <c r="C1507" t="s">
        <v>905</v>
      </c>
      <c r="D1507" t="s">
        <v>906</v>
      </c>
      <c r="E1507" s="102">
        <v>64</v>
      </c>
      <c r="F1507" s="102"/>
      <c r="G1507" t="s">
        <v>3854</v>
      </c>
      <c r="H1507" s="102" t="s">
        <v>29</v>
      </c>
      <c r="I1507" s="102" t="s">
        <v>2293</v>
      </c>
      <c r="J1507" s="102" t="s">
        <v>2286</v>
      </c>
      <c r="L1507" s="102">
        <v>27177</v>
      </c>
      <c r="M1507" t="s">
        <v>239</v>
      </c>
      <c r="N1507" t="s">
        <v>35</v>
      </c>
      <c r="O1507" t="s">
        <v>65</v>
      </c>
      <c r="P1507" s="102">
        <v>10097</v>
      </c>
      <c r="Q1507" s="102"/>
      <c r="R1507" t="s">
        <v>4473</v>
      </c>
      <c r="S1507" s="102" t="s">
        <v>29</v>
      </c>
      <c r="T1507" s="102" t="s">
        <v>2284</v>
      </c>
      <c r="U1507" s="102" t="s">
        <v>3334</v>
      </c>
    </row>
    <row r="1508" spans="1:21" x14ac:dyDescent="0.2">
      <c r="A1508" s="102">
        <v>50</v>
      </c>
      <c r="B1508" t="s">
        <v>37</v>
      </c>
      <c r="C1508" t="s">
        <v>695</v>
      </c>
      <c r="D1508" t="s">
        <v>387</v>
      </c>
      <c r="E1508" s="102">
        <v>76</v>
      </c>
      <c r="F1508" s="102"/>
      <c r="G1508" t="s">
        <v>2279</v>
      </c>
      <c r="H1508" s="102" t="s">
        <v>29</v>
      </c>
      <c r="I1508" s="102" t="s">
        <v>2293</v>
      </c>
      <c r="J1508" s="102" t="s">
        <v>2286</v>
      </c>
      <c r="L1508" s="102">
        <v>24778</v>
      </c>
      <c r="M1508" t="s">
        <v>136</v>
      </c>
      <c r="N1508" t="s">
        <v>35</v>
      </c>
      <c r="O1508" t="s">
        <v>5034</v>
      </c>
      <c r="P1508" s="102">
        <v>643</v>
      </c>
      <c r="Q1508" s="102"/>
      <c r="R1508" t="s">
        <v>2324</v>
      </c>
      <c r="S1508" s="102" t="s">
        <v>29</v>
      </c>
      <c r="T1508" s="102" t="s">
        <v>2284</v>
      </c>
      <c r="U1508" s="102" t="s">
        <v>3334</v>
      </c>
    </row>
    <row r="1509" spans="1:21" x14ac:dyDescent="0.2">
      <c r="A1509" s="102">
        <v>19651</v>
      </c>
      <c r="B1509" t="s">
        <v>51</v>
      </c>
      <c r="C1509" t="s">
        <v>1793</v>
      </c>
      <c r="D1509" t="s">
        <v>657</v>
      </c>
      <c r="E1509" s="102">
        <v>335</v>
      </c>
      <c r="F1509" s="102"/>
      <c r="G1509" t="s">
        <v>2475</v>
      </c>
      <c r="H1509" s="102" t="s">
        <v>29</v>
      </c>
      <c r="I1509" s="102" t="s">
        <v>2477</v>
      </c>
      <c r="J1509" s="102" t="s">
        <v>2286</v>
      </c>
      <c r="L1509" s="102">
        <v>561</v>
      </c>
      <c r="M1509" t="s">
        <v>32</v>
      </c>
      <c r="N1509" t="s">
        <v>5035</v>
      </c>
      <c r="O1509" t="s">
        <v>5036</v>
      </c>
      <c r="P1509" s="102">
        <v>10146</v>
      </c>
      <c r="Q1509" s="102"/>
      <c r="R1509" t="s">
        <v>3521</v>
      </c>
      <c r="S1509" s="102" t="s">
        <v>29</v>
      </c>
      <c r="T1509" s="102" t="s">
        <v>2284</v>
      </c>
      <c r="U1509" s="102" t="s">
        <v>3334</v>
      </c>
    </row>
    <row r="1510" spans="1:21" x14ac:dyDescent="0.2">
      <c r="L1510" s="102">
        <v>25911</v>
      </c>
      <c r="M1510" t="s">
        <v>123</v>
      </c>
      <c r="N1510" t="s">
        <v>164</v>
      </c>
      <c r="O1510" t="s">
        <v>346</v>
      </c>
      <c r="P1510" s="102">
        <v>292</v>
      </c>
      <c r="Q1510" s="102"/>
      <c r="R1510" t="s">
        <v>2330</v>
      </c>
      <c r="S1510" s="102" t="s">
        <v>29</v>
      </c>
      <c r="T1510" s="102" t="s">
        <v>2284</v>
      </c>
      <c r="U1510" s="102" t="s">
        <v>3334</v>
      </c>
    </row>
    <row r="1511" spans="1:21" x14ac:dyDescent="0.2">
      <c r="L1511" s="102">
        <v>24845</v>
      </c>
      <c r="M1511" t="s">
        <v>5037</v>
      </c>
      <c r="N1511" t="s">
        <v>4384</v>
      </c>
      <c r="O1511" t="s">
        <v>4384</v>
      </c>
      <c r="P1511" s="102">
        <v>10249</v>
      </c>
      <c r="Q1511" s="102"/>
      <c r="R1511" t="s">
        <v>4386</v>
      </c>
      <c r="S1511" s="102" t="s">
        <v>29</v>
      </c>
      <c r="T1511" s="102" t="s">
        <v>2284</v>
      </c>
      <c r="U1511" s="102" t="s">
        <v>3334</v>
      </c>
    </row>
    <row r="1512" spans="1:21" x14ac:dyDescent="0.2">
      <c r="L1512" s="102">
        <v>24622</v>
      </c>
      <c r="M1512" t="s">
        <v>340</v>
      </c>
      <c r="N1512" t="s">
        <v>279</v>
      </c>
      <c r="O1512" t="s">
        <v>35</v>
      </c>
      <c r="P1512" s="102">
        <v>406</v>
      </c>
      <c r="Q1512" s="102"/>
      <c r="R1512" t="s">
        <v>2591</v>
      </c>
      <c r="S1512" s="102" t="s">
        <v>29</v>
      </c>
      <c r="T1512" s="102" t="s">
        <v>2284</v>
      </c>
      <c r="U1512" s="102" t="s">
        <v>3334</v>
      </c>
    </row>
    <row r="1513" spans="1:21" x14ac:dyDescent="0.2">
      <c r="L1513" s="102">
        <v>4183</v>
      </c>
      <c r="M1513" t="s">
        <v>340</v>
      </c>
      <c r="N1513" t="s">
        <v>4441</v>
      </c>
      <c r="O1513" t="s">
        <v>57</v>
      </c>
      <c r="P1513" s="102">
        <v>10108</v>
      </c>
      <c r="Q1513" s="102"/>
      <c r="R1513" t="s">
        <v>3534</v>
      </c>
      <c r="S1513" s="102" t="s">
        <v>29</v>
      </c>
      <c r="T1513" s="102" t="s">
        <v>2284</v>
      </c>
      <c r="U1513" s="102" t="s">
        <v>3334</v>
      </c>
    </row>
    <row r="1514" spans="1:21" x14ac:dyDescent="0.2">
      <c r="L1514" s="102">
        <v>25005</v>
      </c>
      <c r="M1514" t="s">
        <v>166</v>
      </c>
      <c r="N1514" t="s">
        <v>5038</v>
      </c>
      <c r="O1514" t="s">
        <v>336</v>
      </c>
      <c r="P1514" s="102">
        <v>10279</v>
      </c>
      <c r="Q1514" s="102"/>
      <c r="R1514" t="s">
        <v>2800</v>
      </c>
      <c r="S1514" s="102" t="s">
        <v>29</v>
      </c>
      <c r="T1514" s="102" t="s">
        <v>2284</v>
      </c>
      <c r="U1514" s="102" t="s">
        <v>3334</v>
      </c>
    </row>
    <row r="1515" spans="1:21" x14ac:dyDescent="0.2">
      <c r="L1515" s="102">
        <v>24567</v>
      </c>
      <c r="M1515" t="s">
        <v>38</v>
      </c>
      <c r="N1515" t="s">
        <v>5039</v>
      </c>
      <c r="O1515" t="s">
        <v>5040</v>
      </c>
      <c r="P1515" s="102">
        <v>390</v>
      </c>
      <c r="Q1515" s="102"/>
      <c r="R1515" t="s">
        <v>2815</v>
      </c>
      <c r="S1515" s="102" t="s">
        <v>29</v>
      </c>
      <c r="T1515" s="102" t="s">
        <v>2284</v>
      </c>
      <c r="U1515" s="102" t="s">
        <v>3334</v>
      </c>
    </row>
    <row r="1516" spans="1:21" x14ac:dyDescent="0.2">
      <c r="L1516" s="102">
        <v>18992</v>
      </c>
      <c r="M1516" t="s">
        <v>219</v>
      </c>
      <c r="N1516" t="s">
        <v>5041</v>
      </c>
      <c r="O1516" t="s">
        <v>56</v>
      </c>
      <c r="P1516" s="102">
        <v>693</v>
      </c>
      <c r="Q1516" s="102"/>
      <c r="R1516" t="s">
        <v>4391</v>
      </c>
      <c r="S1516" s="102" t="s">
        <v>29</v>
      </c>
      <c r="T1516" s="102" t="s">
        <v>2284</v>
      </c>
      <c r="U1516" s="102" t="s">
        <v>3334</v>
      </c>
    </row>
    <row r="1517" spans="1:21" x14ac:dyDescent="0.2">
      <c r="L1517" s="102">
        <v>24950</v>
      </c>
      <c r="M1517" t="s">
        <v>4946</v>
      </c>
      <c r="N1517" t="s">
        <v>379</v>
      </c>
      <c r="O1517" t="s">
        <v>5042</v>
      </c>
      <c r="P1517" s="102">
        <v>10251</v>
      </c>
      <c r="Q1517" s="102"/>
      <c r="R1517" t="s">
        <v>2812</v>
      </c>
      <c r="S1517" s="102" t="s">
        <v>29</v>
      </c>
      <c r="T1517" s="102" t="s">
        <v>2284</v>
      </c>
      <c r="U1517" s="102" t="s">
        <v>3334</v>
      </c>
    </row>
    <row r="1518" spans="1:21" x14ac:dyDescent="0.2">
      <c r="L1518" s="102">
        <v>4910</v>
      </c>
      <c r="M1518" t="s">
        <v>122</v>
      </c>
      <c r="N1518" t="s">
        <v>4900</v>
      </c>
      <c r="O1518" t="s">
        <v>5043</v>
      </c>
      <c r="P1518" s="102">
        <v>655</v>
      </c>
      <c r="Q1518" s="102"/>
      <c r="R1518" t="s">
        <v>1516</v>
      </c>
      <c r="S1518" s="102" t="s">
        <v>29</v>
      </c>
      <c r="T1518" s="102" t="s">
        <v>2284</v>
      </c>
      <c r="U1518" s="102" t="s">
        <v>3334</v>
      </c>
    </row>
    <row r="1519" spans="1:21" x14ac:dyDescent="0.2">
      <c r="L1519" s="102">
        <v>17629</v>
      </c>
      <c r="M1519" t="s">
        <v>38</v>
      </c>
      <c r="N1519" t="s">
        <v>33</v>
      </c>
      <c r="O1519" t="s">
        <v>57</v>
      </c>
      <c r="P1519" s="102">
        <v>10126</v>
      </c>
      <c r="Q1519" s="102"/>
      <c r="R1519" t="s">
        <v>3222</v>
      </c>
      <c r="S1519" s="102" t="s">
        <v>29</v>
      </c>
      <c r="T1519" s="102" t="s">
        <v>2284</v>
      </c>
      <c r="U1519" s="102" t="s">
        <v>3334</v>
      </c>
    </row>
    <row r="1520" spans="1:21" x14ac:dyDescent="0.2">
      <c r="L1520" s="102">
        <v>25004</v>
      </c>
      <c r="M1520" t="s">
        <v>30</v>
      </c>
      <c r="N1520" t="s">
        <v>43</v>
      </c>
      <c r="O1520" t="s">
        <v>307</v>
      </c>
      <c r="P1520" s="102">
        <v>335</v>
      </c>
      <c r="Q1520" s="102"/>
      <c r="R1520" t="s">
        <v>2475</v>
      </c>
      <c r="S1520" s="102" t="s">
        <v>29</v>
      </c>
      <c r="T1520" s="102" t="s">
        <v>2284</v>
      </c>
      <c r="U1520" s="102" t="s">
        <v>3334</v>
      </c>
    </row>
    <row r="1521" spans="12:21" x14ac:dyDescent="0.2">
      <c r="L1521" s="102">
        <v>24685</v>
      </c>
      <c r="M1521" t="s">
        <v>192</v>
      </c>
      <c r="N1521" t="s">
        <v>43</v>
      </c>
      <c r="O1521" t="s">
        <v>4334</v>
      </c>
      <c r="P1521" s="102">
        <v>10036</v>
      </c>
      <c r="Q1521" s="102"/>
      <c r="R1521" t="s">
        <v>2835</v>
      </c>
      <c r="S1521" s="102" t="s">
        <v>29</v>
      </c>
      <c r="T1521" s="102" t="s">
        <v>2284</v>
      </c>
      <c r="U1521" s="102" t="s">
        <v>3334</v>
      </c>
    </row>
    <row r="1522" spans="12:21" x14ac:dyDescent="0.2">
      <c r="L1522" s="102">
        <v>24610</v>
      </c>
      <c r="M1522" t="s">
        <v>664</v>
      </c>
      <c r="N1522" t="s">
        <v>3672</v>
      </c>
      <c r="O1522" t="s">
        <v>66</v>
      </c>
      <c r="P1522" s="102">
        <v>498</v>
      </c>
      <c r="Q1522" s="102"/>
      <c r="R1522" t="s">
        <v>2793</v>
      </c>
      <c r="S1522" s="102" t="s">
        <v>29</v>
      </c>
      <c r="T1522" s="102" t="s">
        <v>2284</v>
      </c>
      <c r="U1522" s="102" t="s">
        <v>3334</v>
      </c>
    </row>
    <row r="1523" spans="12:21" x14ac:dyDescent="0.2">
      <c r="L1523" s="102">
        <v>25294</v>
      </c>
      <c r="M1523" t="s">
        <v>239</v>
      </c>
      <c r="N1523" t="s">
        <v>256</v>
      </c>
      <c r="O1523" t="s">
        <v>5044</v>
      </c>
      <c r="P1523" s="102">
        <v>643</v>
      </c>
      <c r="Q1523" s="102"/>
      <c r="R1523" t="s">
        <v>2324</v>
      </c>
      <c r="S1523" s="102" t="s">
        <v>29</v>
      </c>
      <c r="T1523" s="102" t="s">
        <v>2284</v>
      </c>
      <c r="U1523" s="102" t="s">
        <v>3334</v>
      </c>
    </row>
    <row r="1524" spans="12:21" x14ac:dyDescent="0.2">
      <c r="L1524" s="102">
        <v>415</v>
      </c>
      <c r="M1524" t="s">
        <v>251</v>
      </c>
      <c r="N1524" t="s">
        <v>69</v>
      </c>
      <c r="O1524" t="s">
        <v>5045</v>
      </c>
      <c r="P1524" s="102">
        <v>260</v>
      </c>
      <c r="Q1524" s="102"/>
      <c r="R1524" t="s">
        <v>2782</v>
      </c>
      <c r="S1524" s="102" t="s">
        <v>29</v>
      </c>
      <c r="T1524" s="102" t="s">
        <v>2284</v>
      </c>
      <c r="U1524" s="102" t="s">
        <v>3334</v>
      </c>
    </row>
    <row r="1525" spans="12:21" x14ac:dyDescent="0.2">
      <c r="L1525" s="102">
        <v>24621</v>
      </c>
      <c r="M1525" t="s">
        <v>136</v>
      </c>
      <c r="N1525" t="s">
        <v>3335</v>
      </c>
      <c r="O1525" t="s">
        <v>5046</v>
      </c>
      <c r="P1525" s="102">
        <v>433</v>
      </c>
      <c r="Q1525" s="102"/>
      <c r="R1525" t="s">
        <v>3566</v>
      </c>
      <c r="S1525" s="102" t="s">
        <v>29</v>
      </c>
      <c r="T1525" s="102" t="s">
        <v>2284</v>
      </c>
      <c r="U1525" s="102" t="s">
        <v>3334</v>
      </c>
    </row>
    <row r="1526" spans="12:21" x14ac:dyDescent="0.2">
      <c r="L1526" s="102">
        <v>24634</v>
      </c>
      <c r="M1526" t="s">
        <v>62</v>
      </c>
      <c r="N1526" t="s">
        <v>133</v>
      </c>
      <c r="O1526" t="s">
        <v>5047</v>
      </c>
      <c r="P1526" s="102">
        <v>10296</v>
      </c>
      <c r="Q1526" s="102"/>
      <c r="R1526" t="s">
        <v>3673</v>
      </c>
      <c r="S1526" s="102" t="s">
        <v>29</v>
      </c>
      <c r="T1526" s="102" t="s">
        <v>2284</v>
      </c>
      <c r="U1526" s="102" t="s">
        <v>3334</v>
      </c>
    </row>
    <row r="1527" spans="12:21" x14ac:dyDescent="0.2">
      <c r="L1527" s="102">
        <v>480</v>
      </c>
      <c r="M1527" t="s">
        <v>219</v>
      </c>
      <c r="N1527" t="s">
        <v>133</v>
      </c>
      <c r="O1527" t="s">
        <v>302</v>
      </c>
      <c r="P1527" s="102">
        <v>293</v>
      </c>
      <c r="Q1527" s="102"/>
      <c r="R1527" t="s">
        <v>2329</v>
      </c>
      <c r="S1527" s="102" t="s">
        <v>29</v>
      </c>
      <c r="T1527" s="102" t="s">
        <v>2284</v>
      </c>
      <c r="U1527" s="102" t="s">
        <v>3334</v>
      </c>
    </row>
    <row r="1528" spans="12:21" x14ac:dyDescent="0.2">
      <c r="L1528" s="102">
        <v>8345</v>
      </c>
      <c r="M1528" t="s">
        <v>199</v>
      </c>
      <c r="N1528" t="s">
        <v>313</v>
      </c>
      <c r="O1528" t="s">
        <v>54</v>
      </c>
      <c r="P1528" s="102">
        <v>10310</v>
      </c>
      <c r="Q1528" s="102"/>
      <c r="R1528" t="s">
        <v>3606</v>
      </c>
      <c r="S1528" s="102" t="s">
        <v>29</v>
      </c>
      <c r="T1528" s="102" t="s">
        <v>2284</v>
      </c>
      <c r="U1528" s="102" t="s">
        <v>3334</v>
      </c>
    </row>
    <row r="1529" spans="12:21" x14ac:dyDescent="0.2">
      <c r="L1529" s="102">
        <v>27362</v>
      </c>
      <c r="M1529" t="s">
        <v>124</v>
      </c>
      <c r="N1529" t="s">
        <v>3497</v>
      </c>
      <c r="O1529" t="s">
        <v>44</v>
      </c>
      <c r="P1529" s="102">
        <v>293</v>
      </c>
      <c r="Q1529" s="102"/>
      <c r="R1529" t="s">
        <v>2329</v>
      </c>
      <c r="S1529" s="102" t="s">
        <v>29</v>
      </c>
      <c r="T1529" s="102" t="s">
        <v>2284</v>
      </c>
      <c r="U1529" s="102" t="s">
        <v>3334</v>
      </c>
    </row>
    <row r="1530" spans="12:21" x14ac:dyDescent="0.2">
      <c r="L1530" s="102">
        <v>27406</v>
      </c>
      <c r="M1530" t="s">
        <v>5048</v>
      </c>
      <c r="N1530" t="s">
        <v>3498</v>
      </c>
      <c r="O1530" t="s">
        <v>174</v>
      </c>
      <c r="P1530" s="102">
        <v>335</v>
      </c>
      <c r="Q1530" s="102"/>
      <c r="R1530" t="s">
        <v>2475</v>
      </c>
      <c r="S1530" s="102" t="s">
        <v>29</v>
      </c>
      <c r="T1530" s="102" t="s">
        <v>2284</v>
      </c>
      <c r="U1530" s="102" t="s">
        <v>3334</v>
      </c>
    </row>
    <row r="1531" spans="12:21" x14ac:dyDescent="0.2">
      <c r="L1531" s="102">
        <v>16339</v>
      </c>
      <c r="M1531" t="s">
        <v>121</v>
      </c>
      <c r="N1531" t="s">
        <v>4449</v>
      </c>
      <c r="O1531" t="s">
        <v>5049</v>
      </c>
      <c r="P1531" s="102">
        <v>10108</v>
      </c>
      <c r="Q1531" s="102"/>
      <c r="R1531" t="s">
        <v>3534</v>
      </c>
      <c r="S1531" s="102" t="s">
        <v>29</v>
      </c>
      <c r="T1531" s="102" t="s">
        <v>2284</v>
      </c>
      <c r="U1531" s="102" t="s">
        <v>3334</v>
      </c>
    </row>
    <row r="1532" spans="12:21" x14ac:dyDescent="0.2">
      <c r="L1532" s="102">
        <v>15206</v>
      </c>
      <c r="M1532" t="s">
        <v>30</v>
      </c>
      <c r="N1532" t="s">
        <v>5050</v>
      </c>
      <c r="O1532" t="s">
        <v>803</v>
      </c>
      <c r="P1532" s="102">
        <v>293</v>
      </c>
      <c r="Q1532" s="102"/>
      <c r="R1532" t="s">
        <v>2329</v>
      </c>
      <c r="S1532" s="102" t="s">
        <v>29</v>
      </c>
      <c r="T1532" s="102" t="s">
        <v>2284</v>
      </c>
      <c r="U1532" s="102" t="s">
        <v>3334</v>
      </c>
    </row>
    <row r="1533" spans="12:21" x14ac:dyDescent="0.2">
      <c r="L1533" s="102">
        <v>4105</v>
      </c>
      <c r="M1533" t="s">
        <v>225</v>
      </c>
      <c r="N1533" t="s">
        <v>145</v>
      </c>
      <c r="O1533" t="s">
        <v>69</v>
      </c>
      <c r="P1533" s="102">
        <v>269</v>
      </c>
      <c r="Q1533" s="102"/>
      <c r="R1533" t="s">
        <v>2765</v>
      </c>
      <c r="S1533" s="102" t="s">
        <v>29</v>
      </c>
      <c r="T1533" s="102" t="s">
        <v>2284</v>
      </c>
      <c r="U1533" s="102" t="s">
        <v>3334</v>
      </c>
    </row>
    <row r="1534" spans="12:21" x14ac:dyDescent="0.2">
      <c r="L1534" s="102">
        <v>24609</v>
      </c>
      <c r="M1534" t="s">
        <v>30</v>
      </c>
      <c r="N1534" t="s">
        <v>4065</v>
      </c>
      <c r="O1534" t="s">
        <v>5051</v>
      </c>
      <c r="P1534" s="102">
        <v>10292</v>
      </c>
      <c r="Q1534" s="102"/>
      <c r="R1534" t="s">
        <v>2790</v>
      </c>
      <c r="S1534" s="102" t="s">
        <v>29</v>
      </c>
      <c r="T1534" s="102" t="s">
        <v>2284</v>
      </c>
      <c r="U1534" s="102" t="s">
        <v>3334</v>
      </c>
    </row>
    <row r="1535" spans="12:21" x14ac:dyDescent="0.2">
      <c r="L1535" s="102">
        <v>526</v>
      </c>
      <c r="M1535" t="s">
        <v>127</v>
      </c>
      <c r="N1535" t="s">
        <v>308</v>
      </c>
      <c r="O1535" t="s">
        <v>5052</v>
      </c>
      <c r="P1535" s="102">
        <v>736</v>
      </c>
      <c r="Q1535" s="102"/>
      <c r="R1535" t="s">
        <v>2300</v>
      </c>
      <c r="S1535" s="102" t="s">
        <v>29</v>
      </c>
      <c r="T1535" s="102" t="s">
        <v>2284</v>
      </c>
      <c r="U1535" s="102" t="s">
        <v>3334</v>
      </c>
    </row>
    <row r="1536" spans="12:21" x14ac:dyDescent="0.2">
      <c r="L1536" s="102">
        <v>24790</v>
      </c>
      <c r="M1536" t="s">
        <v>121</v>
      </c>
      <c r="N1536" t="s">
        <v>363</v>
      </c>
      <c r="O1536" t="s">
        <v>5053</v>
      </c>
      <c r="P1536" s="102">
        <v>10297</v>
      </c>
      <c r="Q1536" s="102"/>
      <c r="R1536" t="s">
        <v>4497</v>
      </c>
      <c r="S1536" s="102" t="s">
        <v>29</v>
      </c>
      <c r="T1536" s="102" t="s">
        <v>2284</v>
      </c>
      <c r="U1536" s="102" t="s">
        <v>3334</v>
      </c>
    </row>
    <row r="1537" spans="12:21" x14ac:dyDescent="0.2">
      <c r="L1537" s="102">
        <v>24528</v>
      </c>
      <c r="M1537" t="s">
        <v>123</v>
      </c>
      <c r="N1537" t="s">
        <v>5054</v>
      </c>
      <c r="O1537" t="s">
        <v>780</v>
      </c>
      <c r="P1537" s="102">
        <v>736</v>
      </c>
      <c r="Q1537" s="102"/>
      <c r="R1537" t="s">
        <v>2300</v>
      </c>
      <c r="S1537" s="102" t="s">
        <v>29</v>
      </c>
      <c r="T1537" s="102" t="s">
        <v>2284</v>
      </c>
      <c r="U1537" s="102" t="s">
        <v>3334</v>
      </c>
    </row>
    <row r="1538" spans="12:21" x14ac:dyDescent="0.2">
      <c r="L1538" s="102">
        <v>24980</v>
      </c>
      <c r="M1538" t="s">
        <v>219</v>
      </c>
      <c r="N1538" t="s">
        <v>108</v>
      </c>
      <c r="O1538" t="s">
        <v>5055</v>
      </c>
      <c r="P1538" s="102">
        <v>10252</v>
      </c>
      <c r="Q1538" s="102"/>
      <c r="R1538" t="s">
        <v>4311</v>
      </c>
      <c r="S1538" s="102" t="s">
        <v>29</v>
      </c>
      <c r="T1538" s="102" t="s">
        <v>2284</v>
      </c>
      <c r="U1538" s="102" t="s">
        <v>3334</v>
      </c>
    </row>
    <row r="1539" spans="12:21" x14ac:dyDescent="0.2">
      <c r="L1539" s="102">
        <v>4157</v>
      </c>
      <c r="M1539" t="s">
        <v>163</v>
      </c>
      <c r="N1539" t="s">
        <v>108</v>
      </c>
      <c r="O1539" t="s">
        <v>5056</v>
      </c>
      <c r="P1539" s="102">
        <v>246</v>
      </c>
      <c r="Q1539" s="102"/>
      <c r="R1539" t="s">
        <v>3540</v>
      </c>
      <c r="S1539" s="102" t="s">
        <v>29</v>
      </c>
      <c r="T1539" s="102" t="s">
        <v>2284</v>
      </c>
      <c r="U1539" s="102" t="s">
        <v>3334</v>
      </c>
    </row>
    <row r="1540" spans="12:21" x14ac:dyDescent="0.2">
      <c r="L1540" s="102">
        <v>15223</v>
      </c>
      <c r="M1540" t="s">
        <v>32</v>
      </c>
      <c r="N1540" t="s">
        <v>2051</v>
      </c>
      <c r="O1540" t="s">
        <v>144</v>
      </c>
      <c r="P1540" s="102">
        <v>10108</v>
      </c>
      <c r="Q1540" s="102"/>
      <c r="R1540" t="s">
        <v>3534</v>
      </c>
      <c r="S1540" s="102" t="s">
        <v>29</v>
      </c>
      <c r="T1540" s="102" t="s">
        <v>2284</v>
      </c>
      <c r="U1540" s="102" t="s">
        <v>3334</v>
      </c>
    </row>
    <row r="1541" spans="12:21" x14ac:dyDescent="0.2">
      <c r="L1541" s="102">
        <v>28961</v>
      </c>
      <c r="M1541" t="s">
        <v>528</v>
      </c>
      <c r="N1541" t="s">
        <v>5057</v>
      </c>
      <c r="O1541" t="s">
        <v>5058</v>
      </c>
      <c r="P1541" s="102">
        <v>293</v>
      </c>
      <c r="Q1541" s="102"/>
      <c r="R1541" t="s">
        <v>2329</v>
      </c>
      <c r="S1541" s="102" t="s">
        <v>29</v>
      </c>
      <c r="T1541" s="102" t="s">
        <v>2284</v>
      </c>
      <c r="U1541" s="102" t="s">
        <v>3334</v>
      </c>
    </row>
    <row r="1542" spans="12:21" x14ac:dyDescent="0.2">
      <c r="L1542" s="102">
        <v>26036</v>
      </c>
      <c r="M1542" t="s">
        <v>365</v>
      </c>
      <c r="N1542" t="s">
        <v>398</v>
      </c>
      <c r="O1542" t="s">
        <v>1762</v>
      </c>
      <c r="P1542" s="102">
        <v>10424</v>
      </c>
      <c r="Q1542" s="102"/>
      <c r="R1542" t="s">
        <v>3212</v>
      </c>
      <c r="S1542" s="102" t="s">
        <v>29</v>
      </c>
      <c r="T1542" s="102" t="s">
        <v>2284</v>
      </c>
      <c r="U1542" s="102" t="s">
        <v>3334</v>
      </c>
    </row>
    <row r="1543" spans="12:21" x14ac:dyDescent="0.2">
      <c r="L1543" s="102">
        <v>24713</v>
      </c>
      <c r="M1543" t="s">
        <v>598</v>
      </c>
      <c r="N1543" t="s">
        <v>138</v>
      </c>
      <c r="O1543" t="s">
        <v>5059</v>
      </c>
      <c r="P1543" s="102">
        <v>10036</v>
      </c>
      <c r="Q1543" s="102"/>
      <c r="R1543" t="s">
        <v>2835</v>
      </c>
      <c r="S1543" s="102" t="s">
        <v>29</v>
      </c>
      <c r="T1543" s="102" t="s">
        <v>2284</v>
      </c>
      <c r="U1543" s="102" t="s">
        <v>3334</v>
      </c>
    </row>
    <row r="1544" spans="12:21" x14ac:dyDescent="0.2">
      <c r="L1544" s="102">
        <v>28933</v>
      </c>
      <c r="M1544" t="s">
        <v>121</v>
      </c>
      <c r="N1544" t="s">
        <v>4617</v>
      </c>
      <c r="O1544" t="s">
        <v>431</v>
      </c>
      <c r="P1544" s="102">
        <v>293</v>
      </c>
      <c r="Q1544" s="102"/>
      <c r="R1544" t="s">
        <v>2329</v>
      </c>
      <c r="S1544" s="102" t="s">
        <v>29</v>
      </c>
      <c r="T1544" s="102" t="s">
        <v>2284</v>
      </c>
      <c r="U1544" s="102" t="s">
        <v>3334</v>
      </c>
    </row>
    <row r="1545" spans="12:21" x14ac:dyDescent="0.2">
      <c r="L1545" s="102">
        <v>25913</v>
      </c>
      <c r="M1545" t="s">
        <v>199</v>
      </c>
      <c r="N1545" t="s">
        <v>65</v>
      </c>
      <c r="O1545" t="s">
        <v>174</v>
      </c>
      <c r="P1545" s="102">
        <v>10307</v>
      </c>
      <c r="Q1545" s="102"/>
      <c r="R1545" t="s">
        <v>4286</v>
      </c>
      <c r="S1545" s="102" t="s">
        <v>29</v>
      </c>
      <c r="T1545" s="102" t="s">
        <v>2284</v>
      </c>
      <c r="U1545" s="102" t="s">
        <v>3334</v>
      </c>
    </row>
    <row r="1546" spans="12:21" x14ac:dyDescent="0.2">
      <c r="L1546" s="102">
        <v>31601</v>
      </c>
      <c r="M1546" t="s">
        <v>40</v>
      </c>
      <c r="N1546" t="s">
        <v>5060</v>
      </c>
      <c r="O1546" t="s">
        <v>570</v>
      </c>
      <c r="P1546" s="102">
        <v>10118</v>
      </c>
      <c r="Q1546" s="102"/>
      <c r="R1546" t="s">
        <v>2236</v>
      </c>
      <c r="S1546" s="102" t="s">
        <v>29</v>
      </c>
      <c r="T1546" s="102" t="s">
        <v>2284</v>
      </c>
      <c r="U1546" s="102" t="s">
        <v>3334</v>
      </c>
    </row>
    <row r="1547" spans="12:21" x14ac:dyDescent="0.2">
      <c r="L1547" s="102">
        <v>24776</v>
      </c>
      <c r="M1547" t="s">
        <v>121</v>
      </c>
      <c r="N1547" t="s">
        <v>5061</v>
      </c>
      <c r="O1547" t="s">
        <v>311</v>
      </c>
      <c r="P1547" s="102">
        <v>10297</v>
      </c>
      <c r="Q1547" s="102"/>
      <c r="R1547" t="s">
        <v>4497</v>
      </c>
      <c r="S1547" s="102" t="s">
        <v>29</v>
      </c>
      <c r="T1547" s="102" t="s">
        <v>2284</v>
      </c>
      <c r="U1547" s="102" t="s">
        <v>3334</v>
      </c>
    </row>
    <row r="1548" spans="12:21" x14ac:dyDescent="0.2">
      <c r="L1548" s="102">
        <v>17739</v>
      </c>
      <c r="M1548" t="s">
        <v>219</v>
      </c>
      <c r="N1548" t="s">
        <v>5062</v>
      </c>
      <c r="O1548" t="s">
        <v>125</v>
      </c>
      <c r="P1548" s="102">
        <v>655</v>
      </c>
      <c r="Q1548" s="102"/>
      <c r="R1548" t="s">
        <v>1516</v>
      </c>
      <c r="S1548" s="102" t="s">
        <v>29</v>
      </c>
      <c r="T1548" s="102" t="s">
        <v>2284</v>
      </c>
      <c r="U1548" s="102" t="s">
        <v>3334</v>
      </c>
    </row>
    <row r="1549" spans="12:21" x14ac:dyDescent="0.2">
      <c r="L1549" s="102">
        <v>9136</v>
      </c>
      <c r="M1549" t="s">
        <v>160</v>
      </c>
      <c r="N1549" t="s">
        <v>46</v>
      </c>
      <c r="O1549" t="s">
        <v>262</v>
      </c>
      <c r="P1549" s="102">
        <v>59</v>
      </c>
      <c r="Q1549" s="102"/>
      <c r="R1549" t="s">
        <v>2462</v>
      </c>
      <c r="S1549" s="102" t="s">
        <v>29</v>
      </c>
      <c r="T1549" s="102" t="s">
        <v>2284</v>
      </c>
      <c r="U1549" s="102" t="s">
        <v>3334</v>
      </c>
    </row>
    <row r="1550" spans="12:21" x14ac:dyDescent="0.2">
      <c r="L1550" s="102">
        <v>557</v>
      </c>
      <c r="M1550" t="s">
        <v>978</v>
      </c>
      <c r="N1550" t="s">
        <v>4678</v>
      </c>
      <c r="O1550" t="s">
        <v>5063</v>
      </c>
      <c r="P1550" s="102">
        <v>10353</v>
      </c>
      <c r="Q1550" s="102"/>
      <c r="R1550" t="s">
        <v>4283</v>
      </c>
      <c r="S1550" s="102" t="s">
        <v>29</v>
      </c>
      <c r="T1550" s="102" t="s">
        <v>2284</v>
      </c>
      <c r="U1550" s="102" t="s">
        <v>3334</v>
      </c>
    </row>
    <row r="1551" spans="12:21" x14ac:dyDescent="0.2">
      <c r="L1551" s="102">
        <v>24525</v>
      </c>
      <c r="M1551" t="s">
        <v>3612</v>
      </c>
      <c r="N1551" t="s">
        <v>320</v>
      </c>
      <c r="O1551" t="s">
        <v>5064</v>
      </c>
      <c r="P1551" s="102">
        <v>10318</v>
      </c>
      <c r="Q1551" s="102"/>
      <c r="R1551" t="s">
        <v>4403</v>
      </c>
      <c r="S1551" s="102" t="s">
        <v>29</v>
      </c>
      <c r="T1551" s="102" t="s">
        <v>2284</v>
      </c>
      <c r="U1551" s="102" t="s">
        <v>3334</v>
      </c>
    </row>
    <row r="1552" spans="12:21" x14ac:dyDescent="0.2">
      <c r="L1552" s="102">
        <v>25265</v>
      </c>
      <c r="M1552" t="s">
        <v>80</v>
      </c>
      <c r="N1552" t="s">
        <v>5065</v>
      </c>
      <c r="O1552" t="s">
        <v>648</v>
      </c>
      <c r="P1552" s="102">
        <v>10276</v>
      </c>
      <c r="Q1552" s="102"/>
      <c r="R1552" t="s">
        <v>4430</v>
      </c>
      <c r="S1552" s="102" t="s">
        <v>29</v>
      </c>
      <c r="T1552" s="102" t="s">
        <v>2284</v>
      </c>
      <c r="U1552" s="102" t="s">
        <v>3334</v>
      </c>
    </row>
    <row r="1553" spans="12:21" x14ac:dyDescent="0.2">
      <c r="L1553" s="102">
        <v>4125</v>
      </c>
      <c r="M1553" t="s">
        <v>32</v>
      </c>
      <c r="N1553" t="s">
        <v>311</v>
      </c>
      <c r="O1553" t="s">
        <v>312</v>
      </c>
      <c r="P1553" s="102">
        <v>736</v>
      </c>
      <c r="Q1553" s="102"/>
      <c r="R1553" t="s">
        <v>2300</v>
      </c>
      <c r="S1553" s="102" t="s">
        <v>29</v>
      </c>
      <c r="T1553" s="102" t="s">
        <v>2284</v>
      </c>
      <c r="U1553" s="102" t="s">
        <v>3334</v>
      </c>
    </row>
    <row r="1554" spans="12:21" x14ac:dyDescent="0.2">
      <c r="L1554" s="102">
        <v>24523</v>
      </c>
      <c r="M1554" t="s">
        <v>153</v>
      </c>
      <c r="N1554" t="s">
        <v>5066</v>
      </c>
      <c r="O1554" t="s">
        <v>5067</v>
      </c>
      <c r="P1554" s="102">
        <v>10279</v>
      </c>
      <c r="Q1554" s="102"/>
      <c r="R1554" t="s">
        <v>2800</v>
      </c>
      <c r="S1554" s="102" t="s">
        <v>29</v>
      </c>
      <c r="T1554" s="102" t="s">
        <v>2284</v>
      </c>
      <c r="U1554" s="102" t="s">
        <v>3334</v>
      </c>
    </row>
    <row r="1555" spans="12:21" x14ac:dyDescent="0.2">
      <c r="L1555" s="102">
        <v>24979</v>
      </c>
      <c r="M1555" t="s">
        <v>37</v>
      </c>
      <c r="N1555" t="s">
        <v>5068</v>
      </c>
      <c r="O1555" t="s">
        <v>35</v>
      </c>
      <c r="P1555" s="102">
        <v>520</v>
      </c>
      <c r="Q1555" s="102"/>
      <c r="R1555" t="s">
        <v>3564</v>
      </c>
      <c r="S1555" s="102" t="s">
        <v>29</v>
      </c>
      <c r="T1555" s="102" t="s">
        <v>2284</v>
      </c>
      <c r="U1555" s="102" t="s">
        <v>3334</v>
      </c>
    </row>
    <row r="1556" spans="12:21" x14ac:dyDescent="0.2">
      <c r="L1556" s="102">
        <v>27520</v>
      </c>
      <c r="M1556" t="s">
        <v>3730</v>
      </c>
      <c r="N1556" t="s">
        <v>4037</v>
      </c>
      <c r="O1556" t="s">
        <v>4037</v>
      </c>
      <c r="P1556" s="102">
        <v>669</v>
      </c>
      <c r="Q1556" s="102"/>
      <c r="R1556" t="s">
        <v>4524</v>
      </c>
      <c r="S1556" s="102" t="s">
        <v>29</v>
      </c>
      <c r="T1556" s="102" t="s">
        <v>2284</v>
      </c>
      <c r="U1556" s="102" t="s">
        <v>3334</v>
      </c>
    </row>
    <row r="1557" spans="12:21" x14ac:dyDescent="0.2">
      <c r="L1557" s="102">
        <v>31567</v>
      </c>
      <c r="M1557" t="s">
        <v>37</v>
      </c>
      <c r="N1557" t="s">
        <v>938</v>
      </c>
      <c r="O1557" t="s">
        <v>674</v>
      </c>
      <c r="P1557" s="102">
        <v>10019</v>
      </c>
      <c r="Q1557" s="102"/>
      <c r="R1557" t="s">
        <v>2576</v>
      </c>
      <c r="S1557" s="102" t="s">
        <v>29</v>
      </c>
      <c r="T1557" s="102" t="s">
        <v>2284</v>
      </c>
      <c r="U1557" s="102" t="s">
        <v>3334</v>
      </c>
    </row>
    <row r="1558" spans="12:21" x14ac:dyDescent="0.2">
      <c r="L1558" s="102">
        <v>32778</v>
      </c>
      <c r="M1558" t="s">
        <v>4114</v>
      </c>
      <c r="N1558" t="s">
        <v>35</v>
      </c>
      <c r="O1558" t="s">
        <v>35</v>
      </c>
      <c r="P1558" s="102">
        <v>10192</v>
      </c>
      <c r="Q1558" s="102"/>
      <c r="R1558" t="s">
        <v>3431</v>
      </c>
      <c r="S1558" s="102" t="s">
        <v>29</v>
      </c>
      <c r="T1558" s="102" t="s">
        <v>2284</v>
      </c>
      <c r="U1558" s="102" t="s">
        <v>3334</v>
      </c>
    </row>
    <row r="1559" spans="12:21" x14ac:dyDescent="0.2">
      <c r="L1559" s="102">
        <v>30198</v>
      </c>
      <c r="M1559" t="s">
        <v>123</v>
      </c>
      <c r="N1559" t="s">
        <v>44</v>
      </c>
      <c r="O1559" t="s">
        <v>215</v>
      </c>
      <c r="P1559" s="102">
        <v>267</v>
      </c>
      <c r="Q1559" s="102"/>
      <c r="R1559" t="s">
        <v>2573</v>
      </c>
      <c r="S1559" s="102" t="s">
        <v>29</v>
      </c>
      <c r="T1559" s="102" t="s">
        <v>2284</v>
      </c>
      <c r="U1559" s="102" t="s">
        <v>3334</v>
      </c>
    </row>
    <row r="1560" spans="12:21" x14ac:dyDescent="0.2">
      <c r="L1560" s="102">
        <v>20986</v>
      </c>
      <c r="M1560" t="s">
        <v>872</v>
      </c>
      <c r="N1560" t="s">
        <v>5069</v>
      </c>
      <c r="O1560" t="s">
        <v>616</v>
      </c>
      <c r="P1560" s="102">
        <v>636</v>
      </c>
      <c r="Q1560" s="102"/>
      <c r="R1560" t="s">
        <v>2303</v>
      </c>
      <c r="S1560" s="102" t="s">
        <v>29</v>
      </c>
      <c r="T1560" s="102" t="s">
        <v>2284</v>
      </c>
      <c r="U1560" s="102" t="s">
        <v>3334</v>
      </c>
    </row>
    <row r="1561" spans="12:21" x14ac:dyDescent="0.2">
      <c r="L1561" s="102">
        <v>29251</v>
      </c>
      <c r="M1561" t="s">
        <v>5070</v>
      </c>
      <c r="N1561" t="s">
        <v>675</v>
      </c>
      <c r="O1561" t="s">
        <v>318</v>
      </c>
      <c r="P1561" s="102">
        <v>10409</v>
      </c>
      <c r="Q1561" s="102"/>
      <c r="R1561" t="s">
        <v>3726</v>
      </c>
      <c r="S1561" s="102" t="s">
        <v>29</v>
      </c>
      <c r="T1561" s="102" t="s">
        <v>2284</v>
      </c>
      <c r="U1561" s="102" t="s">
        <v>3334</v>
      </c>
    </row>
    <row r="1562" spans="12:21" x14ac:dyDescent="0.2">
      <c r="L1562" s="102">
        <v>23854</v>
      </c>
      <c r="M1562" t="s">
        <v>5071</v>
      </c>
      <c r="N1562" t="s">
        <v>2184</v>
      </c>
      <c r="O1562" t="s">
        <v>4531</v>
      </c>
      <c r="P1562" s="102">
        <v>10152</v>
      </c>
      <c r="Q1562" s="102"/>
      <c r="R1562" t="s">
        <v>2394</v>
      </c>
      <c r="S1562" s="102" t="s">
        <v>29</v>
      </c>
      <c r="T1562" s="102" t="s">
        <v>2284</v>
      </c>
      <c r="U1562" s="102" t="s">
        <v>3334</v>
      </c>
    </row>
    <row r="1563" spans="12:21" x14ac:dyDescent="0.2">
      <c r="L1563" s="102">
        <v>32704</v>
      </c>
      <c r="M1563" t="s">
        <v>198</v>
      </c>
      <c r="N1563" t="s">
        <v>35</v>
      </c>
      <c r="O1563" t="s">
        <v>5072</v>
      </c>
      <c r="P1563" s="102">
        <v>10152</v>
      </c>
      <c r="Q1563" s="102"/>
      <c r="R1563" t="s">
        <v>2394</v>
      </c>
      <c r="S1563" s="102" t="s">
        <v>29</v>
      </c>
      <c r="T1563" s="102" t="s">
        <v>2284</v>
      </c>
      <c r="U1563" s="102" t="s">
        <v>3334</v>
      </c>
    </row>
    <row r="1564" spans="12:21" x14ac:dyDescent="0.2">
      <c r="L1564" s="102">
        <v>28459</v>
      </c>
      <c r="M1564" t="s">
        <v>122</v>
      </c>
      <c r="N1564" t="s">
        <v>197</v>
      </c>
      <c r="O1564" t="s">
        <v>138</v>
      </c>
      <c r="P1564" s="102">
        <v>10152</v>
      </c>
      <c r="Q1564" s="102"/>
      <c r="R1564" t="s">
        <v>2394</v>
      </c>
      <c r="S1564" s="102" t="s">
        <v>29</v>
      </c>
      <c r="T1564" s="102" t="s">
        <v>2284</v>
      </c>
      <c r="U1564" s="102" t="s">
        <v>3334</v>
      </c>
    </row>
    <row r="1565" spans="12:21" x14ac:dyDescent="0.2">
      <c r="L1565" s="102">
        <v>31408</v>
      </c>
      <c r="M1565" t="s">
        <v>5073</v>
      </c>
      <c r="N1565" t="s">
        <v>4100</v>
      </c>
      <c r="P1565" s="102">
        <v>10006</v>
      </c>
      <c r="Q1565" s="102"/>
      <c r="R1565" t="s">
        <v>2647</v>
      </c>
      <c r="S1565" s="102" t="s">
        <v>29</v>
      </c>
      <c r="T1565" s="102" t="s">
        <v>2284</v>
      </c>
      <c r="U1565" s="102" t="s">
        <v>3334</v>
      </c>
    </row>
    <row r="1566" spans="12:21" x14ac:dyDescent="0.2">
      <c r="L1566" s="102">
        <v>28013</v>
      </c>
      <c r="M1566" t="s">
        <v>123</v>
      </c>
      <c r="N1566" t="s">
        <v>3690</v>
      </c>
      <c r="O1566" t="s">
        <v>314</v>
      </c>
      <c r="P1566" s="102">
        <v>10005</v>
      </c>
      <c r="Q1566" s="102"/>
      <c r="R1566" t="s">
        <v>2420</v>
      </c>
      <c r="S1566" s="102" t="s">
        <v>29</v>
      </c>
      <c r="T1566" s="102" t="s">
        <v>2284</v>
      </c>
      <c r="U1566" s="102" t="s">
        <v>3334</v>
      </c>
    </row>
    <row r="1567" spans="12:21" x14ac:dyDescent="0.2">
      <c r="L1567" s="102">
        <v>470</v>
      </c>
      <c r="M1567" t="s">
        <v>3439</v>
      </c>
      <c r="N1567" t="s">
        <v>215</v>
      </c>
      <c r="O1567" t="s">
        <v>233</v>
      </c>
      <c r="P1567" s="102">
        <v>572</v>
      </c>
      <c r="Q1567" s="102"/>
      <c r="R1567" t="s">
        <v>3723</v>
      </c>
      <c r="S1567" s="102" t="s">
        <v>29</v>
      </c>
      <c r="T1567" s="102" t="s">
        <v>2284</v>
      </c>
      <c r="U1567" s="102" t="s">
        <v>3334</v>
      </c>
    </row>
    <row r="1568" spans="12:21" x14ac:dyDescent="0.2">
      <c r="L1568" s="102">
        <v>19730</v>
      </c>
      <c r="M1568" t="s">
        <v>5074</v>
      </c>
      <c r="N1568" t="s">
        <v>215</v>
      </c>
      <c r="O1568" t="s">
        <v>5075</v>
      </c>
      <c r="P1568" s="102">
        <v>141</v>
      </c>
      <c r="Q1568" s="102"/>
      <c r="R1568" t="s">
        <v>2323</v>
      </c>
      <c r="S1568" s="102" t="s">
        <v>29</v>
      </c>
      <c r="T1568" s="102" t="s">
        <v>2284</v>
      </c>
      <c r="U1568" s="102" t="s">
        <v>3334</v>
      </c>
    </row>
    <row r="1569" spans="12:21" x14ac:dyDescent="0.2">
      <c r="L1569" s="102">
        <v>28433</v>
      </c>
      <c r="M1569" t="s">
        <v>217</v>
      </c>
      <c r="N1569" t="s">
        <v>138</v>
      </c>
      <c r="O1569" t="s">
        <v>319</v>
      </c>
      <c r="P1569" s="102">
        <v>635</v>
      </c>
      <c r="Q1569" s="102"/>
      <c r="R1569" t="s">
        <v>1507</v>
      </c>
      <c r="S1569" s="102" t="s">
        <v>29</v>
      </c>
      <c r="T1569" s="102" t="s">
        <v>2284</v>
      </c>
      <c r="U1569" s="102" t="s">
        <v>3334</v>
      </c>
    </row>
    <row r="1570" spans="12:21" x14ac:dyDescent="0.2">
      <c r="L1570" s="102">
        <v>8229</v>
      </c>
      <c r="M1570" t="s">
        <v>153</v>
      </c>
      <c r="N1570" t="s">
        <v>5076</v>
      </c>
      <c r="O1570" t="s">
        <v>27</v>
      </c>
      <c r="P1570" s="102">
        <v>490</v>
      </c>
      <c r="Q1570" s="102"/>
      <c r="R1570" t="s">
        <v>2349</v>
      </c>
      <c r="S1570" s="102" t="s">
        <v>29</v>
      </c>
      <c r="T1570" s="102" t="s">
        <v>2284</v>
      </c>
      <c r="U1570" s="102" t="s">
        <v>3334</v>
      </c>
    </row>
    <row r="1571" spans="12:21" x14ac:dyDescent="0.2">
      <c r="L1571" s="102">
        <v>26260</v>
      </c>
      <c r="M1571" t="s">
        <v>636</v>
      </c>
      <c r="N1571" t="s">
        <v>1184</v>
      </c>
      <c r="O1571" t="s">
        <v>5077</v>
      </c>
      <c r="P1571" s="102">
        <v>10334</v>
      </c>
      <c r="Q1571" s="102"/>
      <c r="R1571" t="s">
        <v>4074</v>
      </c>
      <c r="S1571" s="102" t="s">
        <v>29</v>
      </c>
      <c r="T1571" s="102" t="s">
        <v>2284</v>
      </c>
      <c r="U1571" s="102" t="s">
        <v>3334</v>
      </c>
    </row>
    <row r="1572" spans="12:21" x14ac:dyDescent="0.2">
      <c r="L1572" s="102">
        <v>32119</v>
      </c>
      <c r="M1572" t="s">
        <v>142</v>
      </c>
      <c r="N1572" t="s">
        <v>215</v>
      </c>
      <c r="O1572" t="s">
        <v>5078</v>
      </c>
      <c r="P1572" s="102">
        <v>10334</v>
      </c>
      <c r="Q1572" s="102"/>
      <c r="R1572" t="s">
        <v>4074</v>
      </c>
      <c r="S1572" s="102" t="s">
        <v>29</v>
      </c>
      <c r="T1572" s="102" t="s">
        <v>2284</v>
      </c>
      <c r="U1572" s="102" t="s">
        <v>3334</v>
      </c>
    </row>
    <row r="1573" spans="12:21" x14ac:dyDescent="0.2">
      <c r="L1573" s="102">
        <v>31863</v>
      </c>
      <c r="M1573" t="s">
        <v>124</v>
      </c>
      <c r="N1573" t="s">
        <v>138</v>
      </c>
      <c r="O1573" t="s">
        <v>423</v>
      </c>
      <c r="P1573" s="102">
        <v>10407</v>
      </c>
      <c r="Q1573" s="102"/>
      <c r="R1573" t="s">
        <v>2951</v>
      </c>
      <c r="S1573" s="102" t="s">
        <v>29</v>
      </c>
      <c r="T1573" s="102" t="s">
        <v>2284</v>
      </c>
      <c r="U1573" s="102" t="s">
        <v>3334</v>
      </c>
    </row>
    <row r="1574" spans="12:21" x14ac:dyDescent="0.2">
      <c r="L1574" s="102">
        <v>29720</v>
      </c>
      <c r="M1574" t="s">
        <v>5079</v>
      </c>
      <c r="N1574" t="s">
        <v>47</v>
      </c>
      <c r="O1574" t="s">
        <v>5080</v>
      </c>
      <c r="P1574" s="102">
        <v>302</v>
      </c>
      <c r="Q1574" s="102"/>
      <c r="R1574" t="s">
        <v>3453</v>
      </c>
      <c r="S1574" s="102" t="s">
        <v>29</v>
      </c>
      <c r="T1574" s="102" t="s">
        <v>2284</v>
      </c>
      <c r="U1574" s="102" t="s">
        <v>3334</v>
      </c>
    </row>
    <row r="1575" spans="12:21" x14ac:dyDescent="0.2">
      <c r="L1575" s="102">
        <v>29106</v>
      </c>
      <c r="M1575" t="s">
        <v>145</v>
      </c>
      <c r="N1575" t="s">
        <v>5081</v>
      </c>
      <c r="O1575" t="s">
        <v>5082</v>
      </c>
      <c r="P1575" s="102">
        <v>302</v>
      </c>
      <c r="Q1575" s="102"/>
      <c r="R1575" t="s">
        <v>3453</v>
      </c>
      <c r="S1575" s="102" t="s">
        <v>29</v>
      </c>
      <c r="T1575" s="102" t="s">
        <v>2284</v>
      </c>
      <c r="U1575" s="102" t="s">
        <v>3334</v>
      </c>
    </row>
    <row r="1576" spans="12:21" x14ac:dyDescent="0.2">
      <c r="L1576" s="102">
        <v>31108</v>
      </c>
      <c r="M1576" t="s">
        <v>3475</v>
      </c>
      <c r="N1576" t="s">
        <v>5083</v>
      </c>
      <c r="O1576" t="s">
        <v>138</v>
      </c>
      <c r="P1576" s="102">
        <v>47</v>
      </c>
      <c r="Q1576" s="102"/>
      <c r="R1576" t="s">
        <v>2626</v>
      </c>
      <c r="S1576" s="102" t="s">
        <v>29</v>
      </c>
      <c r="T1576" s="102" t="s">
        <v>2284</v>
      </c>
      <c r="U1576" s="102" t="s">
        <v>3334</v>
      </c>
    </row>
    <row r="1577" spans="12:21" x14ac:dyDescent="0.2">
      <c r="L1577" s="102">
        <v>26622</v>
      </c>
      <c r="M1577" t="s">
        <v>197</v>
      </c>
      <c r="N1577" t="s">
        <v>5084</v>
      </c>
      <c r="O1577" t="s">
        <v>5084</v>
      </c>
      <c r="P1577" s="102">
        <v>337</v>
      </c>
      <c r="Q1577" s="102"/>
      <c r="R1577" t="s">
        <v>2663</v>
      </c>
      <c r="S1577" s="102" t="s">
        <v>29</v>
      </c>
      <c r="T1577" s="102" t="s">
        <v>2284</v>
      </c>
      <c r="U1577" s="102" t="s">
        <v>3334</v>
      </c>
    </row>
    <row r="1578" spans="12:21" x14ac:dyDescent="0.2">
      <c r="L1578" s="102">
        <v>30042</v>
      </c>
      <c r="M1578" t="s">
        <v>5085</v>
      </c>
      <c r="N1578" t="s">
        <v>161</v>
      </c>
      <c r="O1578" t="s">
        <v>5086</v>
      </c>
      <c r="P1578" s="102">
        <v>47</v>
      </c>
      <c r="Q1578" s="102"/>
      <c r="R1578" t="s">
        <v>2626</v>
      </c>
      <c r="S1578" s="102" t="s">
        <v>29</v>
      </c>
      <c r="T1578" s="102" t="s">
        <v>2284</v>
      </c>
      <c r="U1578" s="102" t="s">
        <v>3334</v>
      </c>
    </row>
    <row r="1579" spans="12:21" x14ac:dyDescent="0.2">
      <c r="L1579" s="102">
        <v>31962</v>
      </c>
      <c r="M1579" t="s">
        <v>5087</v>
      </c>
      <c r="N1579" t="s">
        <v>59</v>
      </c>
      <c r="O1579" t="s">
        <v>3811</v>
      </c>
      <c r="P1579" s="102">
        <v>10224</v>
      </c>
      <c r="Q1579" s="102"/>
      <c r="R1579" t="s">
        <v>2641</v>
      </c>
      <c r="S1579" s="102" t="s">
        <v>29</v>
      </c>
      <c r="T1579" s="102" t="s">
        <v>2284</v>
      </c>
      <c r="U1579" s="102" t="s">
        <v>3334</v>
      </c>
    </row>
    <row r="1580" spans="12:21" x14ac:dyDescent="0.2">
      <c r="L1580" s="102">
        <v>6456</v>
      </c>
      <c r="M1580" t="s">
        <v>245</v>
      </c>
      <c r="N1580" t="s">
        <v>5088</v>
      </c>
      <c r="O1580" t="s">
        <v>657</v>
      </c>
      <c r="P1580" s="102">
        <v>302</v>
      </c>
      <c r="Q1580" s="102"/>
      <c r="R1580" t="s">
        <v>3453</v>
      </c>
      <c r="S1580" s="102" t="s">
        <v>29</v>
      </c>
      <c r="T1580" s="102" t="s">
        <v>2284</v>
      </c>
      <c r="U1580" s="102" t="s">
        <v>3334</v>
      </c>
    </row>
    <row r="1581" spans="12:21" x14ac:dyDescent="0.2">
      <c r="L1581" s="102">
        <v>26629</v>
      </c>
      <c r="M1581" t="s">
        <v>707</v>
      </c>
      <c r="N1581" t="s">
        <v>5089</v>
      </c>
      <c r="O1581" t="s">
        <v>5090</v>
      </c>
      <c r="P1581" s="102">
        <v>337</v>
      </c>
      <c r="Q1581" s="102"/>
      <c r="R1581" t="s">
        <v>2663</v>
      </c>
      <c r="S1581" s="102" t="s">
        <v>29</v>
      </c>
      <c r="T1581" s="102" t="s">
        <v>2284</v>
      </c>
      <c r="U1581" s="102" t="s">
        <v>3334</v>
      </c>
    </row>
    <row r="1582" spans="12:21" x14ac:dyDescent="0.2">
      <c r="L1582" s="102">
        <v>29781</v>
      </c>
      <c r="M1582" t="s">
        <v>2118</v>
      </c>
      <c r="N1582" t="s">
        <v>5091</v>
      </c>
      <c r="O1582" t="s">
        <v>640</v>
      </c>
      <c r="P1582" s="102">
        <v>10141</v>
      </c>
      <c r="Q1582" s="102"/>
      <c r="R1582" t="s">
        <v>2666</v>
      </c>
      <c r="S1582" s="102" t="s">
        <v>29</v>
      </c>
      <c r="T1582" s="102" t="s">
        <v>2284</v>
      </c>
      <c r="U1582" s="102" t="s">
        <v>3334</v>
      </c>
    </row>
    <row r="1583" spans="12:21" x14ac:dyDescent="0.2">
      <c r="L1583" s="102">
        <v>21884</v>
      </c>
      <c r="M1583" t="s">
        <v>340</v>
      </c>
      <c r="N1583" t="s">
        <v>57</v>
      </c>
      <c r="O1583" t="s">
        <v>258</v>
      </c>
      <c r="P1583" s="102">
        <v>10137</v>
      </c>
      <c r="Q1583" s="102"/>
      <c r="R1583" t="s">
        <v>2622</v>
      </c>
      <c r="S1583" s="102" t="s">
        <v>29</v>
      </c>
      <c r="T1583" s="102" t="s">
        <v>2284</v>
      </c>
      <c r="U1583" s="102" t="s">
        <v>3334</v>
      </c>
    </row>
    <row r="1584" spans="12:21" x14ac:dyDescent="0.2">
      <c r="L1584" s="102">
        <v>399</v>
      </c>
      <c r="M1584" t="s">
        <v>198</v>
      </c>
      <c r="N1584" t="s">
        <v>591</v>
      </c>
      <c r="O1584" t="s">
        <v>5092</v>
      </c>
      <c r="P1584" s="102">
        <v>109</v>
      </c>
      <c r="Q1584" s="102"/>
      <c r="R1584" t="s">
        <v>2620</v>
      </c>
      <c r="S1584" s="102" t="s">
        <v>29</v>
      </c>
      <c r="T1584" s="102" t="s">
        <v>2284</v>
      </c>
      <c r="U1584" s="102" t="s">
        <v>3334</v>
      </c>
    </row>
    <row r="1585" spans="12:21" x14ac:dyDescent="0.2">
      <c r="L1585" s="102">
        <v>29873</v>
      </c>
      <c r="M1585" t="s">
        <v>122</v>
      </c>
      <c r="N1585" t="s">
        <v>215</v>
      </c>
      <c r="O1585" t="s">
        <v>161</v>
      </c>
      <c r="P1585" s="102">
        <v>10137</v>
      </c>
      <c r="Q1585" s="102"/>
      <c r="R1585" t="s">
        <v>2622</v>
      </c>
      <c r="S1585" s="102" t="s">
        <v>29</v>
      </c>
      <c r="T1585" s="102" t="s">
        <v>2284</v>
      </c>
      <c r="U1585" s="102" t="s">
        <v>3334</v>
      </c>
    </row>
    <row r="1586" spans="12:21" x14ac:dyDescent="0.2">
      <c r="L1586" s="102">
        <v>29876</v>
      </c>
      <c r="M1586" t="s">
        <v>5093</v>
      </c>
      <c r="N1586" t="s">
        <v>5094</v>
      </c>
      <c r="O1586" t="s">
        <v>5095</v>
      </c>
      <c r="P1586" s="102">
        <v>10137</v>
      </c>
      <c r="Q1586" s="102"/>
      <c r="R1586" t="s">
        <v>2622</v>
      </c>
      <c r="S1586" s="102" t="s">
        <v>29</v>
      </c>
      <c r="T1586" s="102" t="s">
        <v>2284</v>
      </c>
      <c r="U1586" s="102" t="s">
        <v>3334</v>
      </c>
    </row>
    <row r="1587" spans="12:21" x14ac:dyDescent="0.2">
      <c r="L1587" s="102">
        <v>19785</v>
      </c>
      <c r="M1587" t="s">
        <v>230</v>
      </c>
      <c r="N1587" t="s">
        <v>1059</v>
      </c>
      <c r="O1587" t="s">
        <v>5096</v>
      </c>
      <c r="P1587" s="102">
        <v>712</v>
      </c>
      <c r="Q1587" s="102"/>
      <c r="R1587" t="s">
        <v>2642</v>
      </c>
      <c r="S1587" s="102" t="s">
        <v>29</v>
      </c>
      <c r="T1587" s="102" t="s">
        <v>2284</v>
      </c>
      <c r="U1587" s="102" t="s">
        <v>3334</v>
      </c>
    </row>
    <row r="1588" spans="12:21" x14ac:dyDescent="0.2">
      <c r="L1588" s="102">
        <v>28678</v>
      </c>
      <c r="M1588" t="s">
        <v>5097</v>
      </c>
      <c r="N1588" t="s">
        <v>79</v>
      </c>
      <c r="O1588" t="s">
        <v>5098</v>
      </c>
      <c r="P1588" s="102">
        <v>10053</v>
      </c>
      <c r="Q1588" s="102"/>
      <c r="R1588" t="s">
        <v>2661</v>
      </c>
      <c r="S1588" s="102" t="s">
        <v>29</v>
      </c>
      <c r="T1588" s="102" t="s">
        <v>2284</v>
      </c>
      <c r="U1588" s="102" t="s">
        <v>3334</v>
      </c>
    </row>
    <row r="1589" spans="12:21" x14ac:dyDescent="0.2">
      <c r="L1589" s="102">
        <v>31028</v>
      </c>
      <c r="M1589" t="s">
        <v>5099</v>
      </c>
      <c r="N1589" t="s">
        <v>669</v>
      </c>
      <c r="O1589" t="s">
        <v>549</v>
      </c>
      <c r="P1589" s="102">
        <v>277</v>
      </c>
      <c r="Q1589" s="102"/>
      <c r="R1589" t="s">
        <v>824</v>
      </c>
      <c r="S1589" s="102" t="s">
        <v>29</v>
      </c>
      <c r="T1589" s="102" t="s">
        <v>2284</v>
      </c>
      <c r="U1589" s="102" t="s">
        <v>3334</v>
      </c>
    </row>
    <row r="1590" spans="12:21" x14ac:dyDescent="0.2">
      <c r="L1590" s="102">
        <v>26621</v>
      </c>
      <c r="M1590" t="s">
        <v>5100</v>
      </c>
      <c r="N1590" t="s">
        <v>175</v>
      </c>
      <c r="O1590" t="s">
        <v>133</v>
      </c>
      <c r="P1590" s="102">
        <v>337</v>
      </c>
      <c r="Q1590" s="102"/>
      <c r="R1590" t="s">
        <v>2663</v>
      </c>
      <c r="S1590" s="102" t="s">
        <v>29</v>
      </c>
      <c r="T1590" s="102" t="s">
        <v>2284</v>
      </c>
      <c r="U1590" s="102" t="s">
        <v>3334</v>
      </c>
    </row>
    <row r="1591" spans="12:21" x14ac:dyDescent="0.2">
      <c r="L1591" s="102">
        <v>18400</v>
      </c>
      <c r="M1591" t="s">
        <v>136</v>
      </c>
      <c r="N1591" t="s">
        <v>66</v>
      </c>
      <c r="O1591" t="s">
        <v>5101</v>
      </c>
      <c r="P1591" s="102">
        <v>302</v>
      </c>
      <c r="Q1591" s="102"/>
      <c r="R1591" t="s">
        <v>3453</v>
      </c>
      <c r="S1591" s="102" t="s">
        <v>29</v>
      </c>
      <c r="T1591" s="102" t="s">
        <v>2284</v>
      </c>
      <c r="U1591" s="102" t="s">
        <v>3334</v>
      </c>
    </row>
    <row r="1592" spans="12:21" x14ac:dyDescent="0.2">
      <c r="L1592" s="102">
        <v>26610</v>
      </c>
      <c r="M1592" t="s">
        <v>188</v>
      </c>
      <c r="N1592" t="s">
        <v>27</v>
      </c>
      <c r="O1592" t="s">
        <v>3543</v>
      </c>
      <c r="P1592" s="102">
        <v>337</v>
      </c>
      <c r="Q1592" s="102"/>
      <c r="R1592" t="s">
        <v>2663</v>
      </c>
      <c r="S1592" s="102" t="s">
        <v>29</v>
      </c>
      <c r="T1592" s="102" t="s">
        <v>2284</v>
      </c>
      <c r="U1592" s="102" t="s">
        <v>3334</v>
      </c>
    </row>
    <row r="1593" spans="12:21" x14ac:dyDescent="0.2">
      <c r="L1593" s="102">
        <v>26421</v>
      </c>
      <c r="M1593" t="s">
        <v>492</v>
      </c>
      <c r="N1593" t="s">
        <v>5102</v>
      </c>
      <c r="O1593" t="s">
        <v>5103</v>
      </c>
      <c r="P1593" s="102">
        <v>10054</v>
      </c>
      <c r="Q1593" s="102"/>
      <c r="R1593" t="s">
        <v>4081</v>
      </c>
      <c r="S1593" s="102" t="s">
        <v>29</v>
      </c>
      <c r="T1593" s="102" t="s">
        <v>2284</v>
      </c>
      <c r="U1593" s="102" t="s">
        <v>3334</v>
      </c>
    </row>
    <row r="1594" spans="12:21" x14ac:dyDescent="0.2">
      <c r="L1594" s="102">
        <v>29117</v>
      </c>
      <c r="M1594" t="s">
        <v>298</v>
      </c>
      <c r="N1594" t="s">
        <v>4504</v>
      </c>
      <c r="O1594" t="s">
        <v>43</v>
      </c>
      <c r="P1594" s="102">
        <v>302</v>
      </c>
      <c r="Q1594" s="102"/>
      <c r="R1594" t="s">
        <v>3453</v>
      </c>
      <c r="S1594" s="102" t="s">
        <v>29</v>
      </c>
      <c r="T1594" s="102" t="s">
        <v>2284</v>
      </c>
      <c r="U1594" s="102" t="s">
        <v>3334</v>
      </c>
    </row>
    <row r="1595" spans="12:21" x14ac:dyDescent="0.2">
      <c r="L1595" s="102">
        <v>22780</v>
      </c>
      <c r="M1595" t="s">
        <v>450</v>
      </c>
      <c r="N1595" t="s">
        <v>35</v>
      </c>
      <c r="O1595" t="s">
        <v>3335</v>
      </c>
      <c r="P1595" s="102">
        <v>10184</v>
      </c>
      <c r="Q1595" s="102"/>
      <c r="R1595" t="s">
        <v>2301</v>
      </c>
      <c r="S1595" s="102" t="s">
        <v>29</v>
      </c>
      <c r="T1595" s="102" t="s">
        <v>2284</v>
      </c>
      <c r="U1595" s="102" t="s">
        <v>3334</v>
      </c>
    </row>
    <row r="1596" spans="12:21" x14ac:dyDescent="0.2">
      <c r="L1596" s="102">
        <v>406</v>
      </c>
      <c r="M1596" t="s">
        <v>417</v>
      </c>
      <c r="N1596" t="s">
        <v>279</v>
      </c>
      <c r="O1596" t="s">
        <v>5104</v>
      </c>
      <c r="P1596" s="102">
        <v>176</v>
      </c>
      <c r="Q1596" s="102"/>
      <c r="R1596" t="s">
        <v>2400</v>
      </c>
      <c r="S1596" s="102" t="s">
        <v>29</v>
      </c>
      <c r="T1596" s="102" t="s">
        <v>2284</v>
      </c>
      <c r="U1596" s="102" t="s">
        <v>3334</v>
      </c>
    </row>
    <row r="1597" spans="12:21" x14ac:dyDescent="0.2">
      <c r="L1597" s="102">
        <v>5261</v>
      </c>
      <c r="M1597" t="s">
        <v>5105</v>
      </c>
      <c r="N1597" t="s">
        <v>5106</v>
      </c>
      <c r="P1597" s="102">
        <v>614</v>
      </c>
      <c r="Q1597" s="102"/>
      <c r="R1597" t="s">
        <v>3820</v>
      </c>
      <c r="S1597" s="102" t="s">
        <v>29</v>
      </c>
      <c r="T1597" s="102" t="s">
        <v>2284</v>
      </c>
      <c r="U1597" s="102" t="s">
        <v>3334</v>
      </c>
    </row>
    <row r="1598" spans="12:21" x14ac:dyDescent="0.2">
      <c r="L1598" s="102">
        <v>28352</v>
      </c>
      <c r="M1598" t="s">
        <v>142</v>
      </c>
      <c r="N1598" t="s">
        <v>84</v>
      </c>
      <c r="O1598" t="s">
        <v>807</v>
      </c>
      <c r="P1598" s="102">
        <v>10163</v>
      </c>
      <c r="Q1598" s="102"/>
      <c r="R1598" t="s">
        <v>2538</v>
      </c>
      <c r="S1598" s="102" t="s">
        <v>29</v>
      </c>
      <c r="T1598" s="102" t="s">
        <v>2284</v>
      </c>
      <c r="U1598" s="102" t="s">
        <v>3334</v>
      </c>
    </row>
    <row r="1599" spans="12:21" x14ac:dyDescent="0.2">
      <c r="L1599" s="102">
        <v>31437</v>
      </c>
      <c r="M1599" t="s">
        <v>198</v>
      </c>
      <c r="N1599" t="s">
        <v>5107</v>
      </c>
      <c r="O1599" t="s">
        <v>886</v>
      </c>
      <c r="P1599" s="102">
        <v>10227</v>
      </c>
      <c r="Q1599" s="102"/>
      <c r="R1599" t="s">
        <v>3829</v>
      </c>
      <c r="S1599" s="102" t="s">
        <v>29</v>
      </c>
      <c r="T1599" s="102" t="s">
        <v>2284</v>
      </c>
      <c r="U1599" s="102" t="s">
        <v>3334</v>
      </c>
    </row>
    <row r="1600" spans="12:21" x14ac:dyDescent="0.2">
      <c r="L1600" s="102">
        <v>29375</v>
      </c>
      <c r="M1600" t="s">
        <v>245</v>
      </c>
      <c r="N1600" t="s">
        <v>1064</v>
      </c>
      <c r="O1600" t="s">
        <v>5108</v>
      </c>
      <c r="P1600" s="102">
        <v>10184</v>
      </c>
      <c r="Q1600" s="102"/>
      <c r="R1600" t="s">
        <v>2301</v>
      </c>
      <c r="S1600" s="102" t="s">
        <v>29</v>
      </c>
      <c r="T1600" s="102" t="s">
        <v>2284</v>
      </c>
      <c r="U1600" s="102" t="s">
        <v>3334</v>
      </c>
    </row>
    <row r="1601" spans="12:21" x14ac:dyDescent="0.2">
      <c r="L1601" s="102">
        <v>31080</v>
      </c>
      <c r="M1601" t="s">
        <v>198</v>
      </c>
      <c r="N1601" t="s">
        <v>3543</v>
      </c>
      <c r="O1601" t="s">
        <v>5109</v>
      </c>
      <c r="P1601" s="102">
        <v>10007</v>
      </c>
      <c r="Q1601" s="102"/>
      <c r="R1601" t="s">
        <v>2398</v>
      </c>
      <c r="S1601" s="102" t="s">
        <v>29</v>
      </c>
      <c r="T1601" s="102" t="s">
        <v>2284</v>
      </c>
      <c r="U1601" s="102" t="s">
        <v>3334</v>
      </c>
    </row>
    <row r="1602" spans="12:21" x14ac:dyDescent="0.2">
      <c r="L1602" s="102">
        <v>23567</v>
      </c>
      <c r="M1602" t="s">
        <v>142</v>
      </c>
      <c r="N1602" t="s">
        <v>625</v>
      </c>
      <c r="O1602" t="s">
        <v>35</v>
      </c>
      <c r="P1602" s="102">
        <v>10227</v>
      </c>
      <c r="Q1602" s="102"/>
      <c r="R1602" t="s">
        <v>3829</v>
      </c>
      <c r="S1602" s="102" t="s">
        <v>29</v>
      </c>
      <c r="T1602" s="102" t="s">
        <v>2284</v>
      </c>
      <c r="U1602" s="102" t="s">
        <v>3334</v>
      </c>
    </row>
    <row r="1603" spans="12:21" x14ac:dyDescent="0.2">
      <c r="L1603" s="102">
        <v>23647</v>
      </c>
      <c r="M1603" t="s">
        <v>26</v>
      </c>
      <c r="N1603" t="s">
        <v>269</v>
      </c>
      <c r="O1603" t="s">
        <v>49</v>
      </c>
      <c r="P1603" s="102">
        <v>10225</v>
      </c>
      <c r="Q1603" s="102"/>
      <c r="R1603" t="s">
        <v>2705</v>
      </c>
      <c r="S1603" s="102" t="s">
        <v>29</v>
      </c>
      <c r="T1603" s="102" t="s">
        <v>2284</v>
      </c>
      <c r="U1603" s="102" t="s">
        <v>3334</v>
      </c>
    </row>
    <row r="1604" spans="12:21" x14ac:dyDescent="0.2">
      <c r="L1604" s="102">
        <v>22878</v>
      </c>
      <c r="M1604" t="s">
        <v>5110</v>
      </c>
      <c r="N1604" t="s">
        <v>5111</v>
      </c>
      <c r="O1604" t="s">
        <v>100</v>
      </c>
      <c r="P1604" s="102">
        <v>10074</v>
      </c>
      <c r="Q1604" s="102"/>
      <c r="R1604" t="s">
        <v>1667</v>
      </c>
      <c r="S1604" s="102" t="s">
        <v>29</v>
      </c>
      <c r="T1604" s="102" t="s">
        <v>2284</v>
      </c>
      <c r="U1604" s="102" t="s">
        <v>3334</v>
      </c>
    </row>
    <row r="1605" spans="12:21" x14ac:dyDescent="0.2">
      <c r="L1605" s="102">
        <v>18720</v>
      </c>
      <c r="M1605" t="s">
        <v>37</v>
      </c>
      <c r="N1605" t="s">
        <v>498</v>
      </c>
      <c r="O1605" t="s">
        <v>5112</v>
      </c>
      <c r="P1605" s="102">
        <v>703</v>
      </c>
      <c r="Q1605" s="102"/>
      <c r="R1605" t="s">
        <v>2486</v>
      </c>
      <c r="S1605" s="102" t="s">
        <v>29</v>
      </c>
      <c r="T1605" s="102" t="s">
        <v>2284</v>
      </c>
      <c r="U1605" s="102" t="s">
        <v>3334</v>
      </c>
    </row>
    <row r="1606" spans="12:21" x14ac:dyDescent="0.2">
      <c r="L1606" s="102">
        <v>15346</v>
      </c>
      <c r="M1606" t="s">
        <v>182</v>
      </c>
      <c r="N1606" t="s">
        <v>5113</v>
      </c>
      <c r="O1606" t="s">
        <v>5114</v>
      </c>
      <c r="P1606" s="102">
        <v>703</v>
      </c>
      <c r="Q1606" s="102"/>
      <c r="R1606" t="s">
        <v>2486</v>
      </c>
      <c r="S1606" s="102" t="s">
        <v>29</v>
      </c>
      <c r="T1606" s="102" t="s">
        <v>2284</v>
      </c>
      <c r="U1606" s="102" t="s">
        <v>3334</v>
      </c>
    </row>
    <row r="1607" spans="12:21" x14ac:dyDescent="0.2">
      <c r="L1607" s="102">
        <v>619</v>
      </c>
      <c r="M1607" t="s">
        <v>5115</v>
      </c>
      <c r="N1607" t="s">
        <v>5116</v>
      </c>
      <c r="O1607" t="s">
        <v>5117</v>
      </c>
      <c r="P1607" s="102">
        <v>703</v>
      </c>
      <c r="Q1607" s="102"/>
      <c r="R1607" t="s">
        <v>2486</v>
      </c>
      <c r="S1607" s="102" t="s">
        <v>29</v>
      </c>
      <c r="T1607" s="102" t="s">
        <v>2284</v>
      </c>
      <c r="U1607" s="102" t="s">
        <v>3334</v>
      </c>
    </row>
    <row r="1608" spans="12:21" x14ac:dyDescent="0.2">
      <c r="L1608" s="102">
        <v>22531</v>
      </c>
      <c r="M1608" t="s">
        <v>5118</v>
      </c>
      <c r="N1608" t="s">
        <v>36</v>
      </c>
      <c r="O1608" t="s">
        <v>57</v>
      </c>
      <c r="P1608" s="102">
        <v>64</v>
      </c>
      <c r="Q1608" s="102"/>
      <c r="R1608" t="s">
        <v>3854</v>
      </c>
      <c r="S1608" s="102" t="s">
        <v>29</v>
      </c>
      <c r="T1608" s="102" t="s">
        <v>2284</v>
      </c>
      <c r="U1608" s="102" t="s">
        <v>3334</v>
      </c>
    </row>
    <row r="1609" spans="12:21" x14ac:dyDescent="0.2">
      <c r="L1609" s="102">
        <v>14594</v>
      </c>
      <c r="M1609" t="s">
        <v>5119</v>
      </c>
      <c r="N1609" t="s">
        <v>944</v>
      </c>
      <c r="O1609" t="s">
        <v>5120</v>
      </c>
      <c r="P1609" s="102">
        <v>10023</v>
      </c>
      <c r="Q1609" s="102"/>
      <c r="R1609" t="s">
        <v>2506</v>
      </c>
      <c r="S1609" s="102" t="s">
        <v>29</v>
      </c>
      <c r="T1609" s="102" t="s">
        <v>2284</v>
      </c>
      <c r="U1609" s="102" t="s">
        <v>3334</v>
      </c>
    </row>
    <row r="1610" spans="12:21" x14ac:dyDescent="0.2">
      <c r="L1610" s="102">
        <v>8948</v>
      </c>
      <c r="M1610" t="s">
        <v>5121</v>
      </c>
      <c r="N1610" t="s">
        <v>5122</v>
      </c>
      <c r="O1610" t="s">
        <v>35</v>
      </c>
      <c r="P1610" s="102">
        <v>641</v>
      </c>
      <c r="Q1610" s="102"/>
      <c r="R1610" t="s">
        <v>2712</v>
      </c>
      <c r="S1610" s="102" t="s">
        <v>29</v>
      </c>
      <c r="T1610" s="102" t="s">
        <v>2284</v>
      </c>
      <c r="U1610" s="102" t="s">
        <v>3334</v>
      </c>
    </row>
    <row r="1611" spans="12:21" x14ac:dyDescent="0.2">
      <c r="L1611" s="102">
        <v>6167</v>
      </c>
      <c r="M1611" t="s">
        <v>5123</v>
      </c>
      <c r="N1611" t="s">
        <v>4400</v>
      </c>
      <c r="O1611" t="s">
        <v>215</v>
      </c>
      <c r="P1611" s="102">
        <v>10341</v>
      </c>
      <c r="Q1611" s="102"/>
      <c r="R1611" t="s">
        <v>3836</v>
      </c>
      <c r="S1611" s="102" t="s">
        <v>29</v>
      </c>
      <c r="T1611" s="102" t="s">
        <v>2284</v>
      </c>
      <c r="U1611" s="102" t="s">
        <v>3334</v>
      </c>
    </row>
    <row r="1612" spans="12:21" x14ac:dyDescent="0.2">
      <c r="L1612" s="102">
        <v>18708</v>
      </c>
      <c r="M1612" t="s">
        <v>504</v>
      </c>
      <c r="N1612" t="s">
        <v>57</v>
      </c>
      <c r="O1612" t="s">
        <v>1245</v>
      </c>
      <c r="P1612" s="102">
        <v>703</v>
      </c>
      <c r="Q1612" s="102"/>
      <c r="R1612" t="s">
        <v>2486</v>
      </c>
      <c r="S1612" s="102" t="s">
        <v>29</v>
      </c>
      <c r="T1612" s="102" t="s">
        <v>2284</v>
      </c>
      <c r="U1612" s="102" t="s">
        <v>3334</v>
      </c>
    </row>
    <row r="1613" spans="12:21" x14ac:dyDescent="0.2">
      <c r="L1613" s="102">
        <v>7817</v>
      </c>
      <c r="M1613" t="s">
        <v>330</v>
      </c>
      <c r="N1613" t="s">
        <v>57</v>
      </c>
      <c r="O1613" t="s">
        <v>5124</v>
      </c>
      <c r="P1613" s="102">
        <v>703</v>
      </c>
      <c r="Q1613" s="102"/>
      <c r="R1613" t="s">
        <v>2486</v>
      </c>
      <c r="S1613" s="102" t="s">
        <v>29</v>
      </c>
      <c r="T1613" s="102" t="s">
        <v>2284</v>
      </c>
      <c r="U1613" s="102" t="s">
        <v>3334</v>
      </c>
    </row>
    <row r="1614" spans="12:21" x14ac:dyDescent="0.2">
      <c r="L1614" s="102">
        <v>27853</v>
      </c>
      <c r="M1614" t="s">
        <v>239</v>
      </c>
      <c r="N1614" t="s">
        <v>43</v>
      </c>
      <c r="O1614" t="s">
        <v>390</v>
      </c>
      <c r="P1614" s="102">
        <v>10348</v>
      </c>
      <c r="Q1614" s="102"/>
      <c r="R1614" t="s">
        <v>3506</v>
      </c>
      <c r="S1614" s="102" t="s">
        <v>29</v>
      </c>
      <c r="T1614" s="102" t="s">
        <v>2284</v>
      </c>
      <c r="U1614" s="102" t="s">
        <v>3334</v>
      </c>
    </row>
    <row r="1615" spans="12:21" x14ac:dyDescent="0.2">
      <c r="L1615" s="102">
        <v>31483</v>
      </c>
      <c r="M1615" t="s">
        <v>163</v>
      </c>
      <c r="N1615" t="s">
        <v>5125</v>
      </c>
      <c r="O1615" t="s">
        <v>54</v>
      </c>
      <c r="P1615" s="102">
        <v>67</v>
      </c>
      <c r="Q1615" s="102"/>
      <c r="R1615" t="s">
        <v>3517</v>
      </c>
      <c r="S1615" s="102" t="s">
        <v>29</v>
      </c>
      <c r="T1615" s="102" t="s">
        <v>2284</v>
      </c>
      <c r="U1615" s="102" t="s">
        <v>3334</v>
      </c>
    </row>
    <row r="1616" spans="12:21" x14ac:dyDescent="0.2">
      <c r="L1616" s="102">
        <v>30703</v>
      </c>
      <c r="M1616" t="s">
        <v>123</v>
      </c>
      <c r="N1616" t="s">
        <v>5126</v>
      </c>
      <c r="O1616" t="s">
        <v>5127</v>
      </c>
      <c r="P1616" s="102">
        <v>10104</v>
      </c>
      <c r="Q1616" s="102"/>
      <c r="R1616" t="s">
        <v>2346</v>
      </c>
      <c r="S1616" s="102" t="s">
        <v>29</v>
      </c>
      <c r="T1616" s="102" t="s">
        <v>2284</v>
      </c>
      <c r="U1616" s="102" t="s">
        <v>3334</v>
      </c>
    </row>
    <row r="1617" spans="12:21" x14ac:dyDescent="0.2">
      <c r="L1617" s="102">
        <v>452</v>
      </c>
      <c r="M1617" t="s">
        <v>122</v>
      </c>
      <c r="N1617" t="s">
        <v>962</v>
      </c>
      <c r="O1617" t="s">
        <v>5128</v>
      </c>
      <c r="P1617" s="102">
        <v>43</v>
      </c>
      <c r="Q1617" s="102"/>
      <c r="R1617" t="s">
        <v>2497</v>
      </c>
      <c r="S1617" s="102" t="s">
        <v>29</v>
      </c>
      <c r="T1617" s="102" t="s">
        <v>2284</v>
      </c>
      <c r="U1617" s="102" t="s">
        <v>3334</v>
      </c>
    </row>
    <row r="1618" spans="12:21" x14ac:dyDescent="0.2">
      <c r="L1618" s="102">
        <v>27415</v>
      </c>
      <c r="M1618" t="s">
        <v>163</v>
      </c>
      <c r="N1618" t="s">
        <v>5129</v>
      </c>
      <c r="O1618" t="s">
        <v>845</v>
      </c>
      <c r="P1618" s="102">
        <v>10341</v>
      </c>
      <c r="Q1618" s="102"/>
      <c r="R1618" t="s">
        <v>3836</v>
      </c>
      <c r="S1618" s="102" t="s">
        <v>29</v>
      </c>
      <c r="T1618" s="102" t="s">
        <v>2284</v>
      </c>
      <c r="U1618" s="102" t="s">
        <v>3334</v>
      </c>
    </row>
    <row r="1619" spans="12:21" x14ac:dyDescent="0.2">
      <c r="L1619" s="102">
        <v>8603</v>
      </c>
      <c r="M1619" t="s">
        <v>683</v>
      </c>
      <c r="N1619" t="s">
        <v>5130</v>
      </c>
      <c r="O1619" t="s">
        <v>911</v>
      </c>
      <c r="P1619" s="102">
        <v>444</v>
      </c>
      <c r="Q1619" s="102"/>
      <c r="R1619" t="s">
        <v>2399</v>
      </c>
      <c r="S1619" s="102" t="s">
        <v>29</v>
      </c>
      <c r="T1619" s="102" t="s">
        <v>2284</v>
      </c>
      <c r="U1619" s="102" t="s">
        <v>3334</v>
      </c>
    </row>
    <row r="1620" spans="12:21" x14ac:dyDescent="0.2">
      <c r="L1620" s="102">
        <v>16042</v>
      </c>
      <c r="M1620" t="s">
        <v>172</v>
      </c>
      <c r="N1620" t="s">
        <v>215</v>
      </c>
      <c r="O1620" t="s">
        <v>868</v>
      </c>
      <c r="P1620" s="102">
        <v>10415</v>
      </c>
      <c r="Q1620" s="102"/>
      <c r="R1620" t="s">
        <v>2541</v>
      </c>
      <c r="S1620" s="102" t="s">
        <v>29</v>
      </c>
      <c r="T1620" s="102" t="s">
        <v>2284</v>
      </c>
      <c r="U1620" s="102" t="s">
        <v>3334</v>
      </c>
    </row>
    <row r="1621" spans="12:21" x14ac:dyDescent="0.2">
      <c r="L1621" s="102">
        <v>29940</v>
      </c>
      <c r="M1621" t="s">
        <v>362</v>
      </c>
      <c r="N1621" t="s">
        <v>215</v>
      </c>
      <c r="O1621" t="s">
        <v>66</v>
      </c>
      <c r="P1621" s="102">
        <v>703</v>
      </c>
      <c r="Q1621" s="102"/>
      <c r="R1621" t="s">
        <v>2486</v>
      </c>
      <c r="S1621" s="102" t="s">
        <v>29</v>
      </c>
      <c r="T1621" s="102" t="s">
        <v>2284</v>
      </c>
      <c r="U1621" s="102" t="s">
        <v>3334</v>
      </c>
    </row>
    <row r="1622" spans="12:21" x14ac:dyDescent="0.2">
      <c r="L1622" s="102">
        <v>31083</v>
      </c>
      <c r="M1622" t="s">
        <v>707</v>
      </c>
      <c r="N1622" t="s">
        <v>5131</v>
      </c>
      <c r="O1622" t="s">
        <v>5132</v>
      </c>
      <c r="P1622" s="102">
        <v>10104</v>
      </c>
      <c r="Q1622" s="102"/>
      <c r="R1622" t="s">
        <v>2346</v>
      </c>
      <c r="S1622" s="102" t="s">
        <v>29</v>
      </c>
      <c r="T1622" s="102" t="s">
        <v>2284</v>
      </c>
      <c r="U1622" s="102" t="s">
        <v>3334</v>
      </c>
    </row>
    <row r="1623" spans="12:21" x14ac:dyDescent="0.2">
      <c r="L1623" s="102">
        <v>15964</v>
      </c>
      <c r="M1623" t="s">
        <v>5133</v>
      </c>
      <c r="N1623" t="s">
        <v>5134</v>
      </c>
      <c r="P1623" s="102">
        <v>10045</v>
      </c>
      <c r="Q1623" s="102"/>
      <c r="R1623" t="s">
        <v>2537</v>
      </c>
      <c r="S1623" s="102" t="s">
        <v>29</v>
      </c>
      <c r="T1623" s="102" t="s">
        <v>2284</v>
      </c>
      <c r="U1623" s="102" t="s">
        <v>3334</v>
      </c>
    </row>
    <row r="1624" spans="12:21" x14ac:dyDescent="0.2">
      <c r="L1624" s="102">
        <v>18671</v>
      </c>
      <c r="M1624" t="s">
        <v>5135</v>
      </c>
      <c r="N1624" t="s">
        <v>4689</v>
      </c>
      <c r="O1624" t="s">
        <v>5136</v>
      </c>
      <c r="P1624" s="102">
        <v>10074</v>
      </c>
      <c r="Q1624" s="102"/>
      <c r="R1624" t="s">
        <v>1667</v>
      </c>
      <c r="S1624" s="102" t="s">
        <v>29</v>
      </c>
      <c r="T1624" s="102" t="s">
        <v>2284</v>
      </c>
      <c r="U1624" s="102" t="s">
        <v>3334</v>
      </c>
    </row>
    <row r="1625" spans="12:21" x14ac:dyDescent="0.2">
      <c r="L1625" s="102">
        <v>30895</v>
      </c>
      <c r="M1625" t="s">
        <v>166</v>
      </c>
      <c r="N1625" t="s">
        <v>138</v>
      </c>
      <c r="O1625" t="s">
        <v>5137</v>
      </c>
      <c r="P1625" s="102">
        <v>10104</v>
      </c>
      <c r="Q1625" s="102"/>
      <c r="R1625" t="s">
        <v>2346</v>
      </c>
      <c r="S1625" s="102" t="s">
        <v>29</v>
      </c>
      <c r="T1625" s="102" t="s">
        <v>2284</v>
      </c>
      <c r="U1625" s="102" t="s">
        <v>3334</v>
      </c>
    </row>
    <row r="1626" spans="12:21" x14ac:dyDescent="0.2">
      <c r="L1626" s="102">
        <v>32650</v>
      </c>
      <c r="M1626" t="s">
        <v>217</v>
      </c>
      <c r="N1626" t="s">
        <v>54</v>
      </c>
      <c r="O1626" t="s">
        <v>5138</v>
      </c>
      <c r="P1626" s="102">
        <v>10104</v>
      </c>
      <c r="Q1626" s="102"/>
      <c r="R1626" t="s">
        <v>2346</v>
      </c>
      <c r="S1626" s="102" t="s">
        <v>29</v>
      </c>
      <c r="T1626" s="102" t="s">
        <v>2284</v>
      </c>
      <c r="U1626" s="102" t="s">
        <v>3334</v>
      </c>
    </row>
    <row r="1627" spans="12:21" x14ac:dyDescent="0.2">
      <c r="L1627" s="102">
        <v>442</v>
      </c>
      <c r="M1627" t="s">
        <v>123</v>
      </c>
      <c r="N1627" t="s">
        <v>5139</v>
      </c>
      <c r="O1627" t="s">
        <v>279</v>
      </c>
      <c r="P1627" s="102">
        <v>10104</v>
      </c>
      <c r="Q1627" s="102"/>
      <c r="R1627" t="s">
        <v>2346</v>
      </c>
      <c r="S1627" s="102" t="s">
        <v>29</v>
      </c>
      <c r="T1627" s="102" t="s">
        <v>2284</v>
      </c>
      <c r="U1627" s="102" t="s">
        <v>3334</v>
      </c>
    </row>
    <row r="1628" spans="12:21" x14ac:dyDescent="0.2">
      <c r="L1628" s="102">
        <v>31565</v>
      </c>
      <c r="M1628" t="s">
        <v>241</v>
      </c>
      <c r="N1628" t="s">
        <v>5140</v>
      </c>
      <c r="O1628" t="s">
        <v>57</v>
      </c>
      <c r="P1628" s="102">
        <v>10381</v>
      </c>
      <c r="Q1628" s="102"/>
      <c r="R1628" t="s">
        <v>2691</v>
      </c>
      <c r="S1628" s="102" t="s">
        <v>29</v>
      </c>
      <c r="T1628" s="102" t="s">
        <v>2284</v>
      </c>
      <c r="U1628" s="102" t="s">
        <v>3334</v>
      </c>
    </row>
    <row r="1629" spans="12:21" x14ac:dyDescent="0.2">
      <c r="L1629" s="102">
        <v>30416</v>
      </c>
      <c r="M1629" t="s">
        <v>470</v>
      </c>
      <c r="N1629" t="s">
        <v>5141</v>
      </c>
      <c r="O1629" t="s">
        <v>306</v>
      </c>
      <c r="P1629" s="102">
        <v>703</v>
      </c>
      <c r="Q1629" s="102"/>
      <c r="R1629" t="s">
        <v>2486</v>
      </c>
      <c r="S1629" s="102" t="s">
        <v>29</v>
      </c>
      <c r="T1629" s="102" t="s">
        <v>2284</v>
      </c>
      <c r="U1629" s="102" t="s">
        <v>3334</v>
      </c>
    </row>
    <row r="1630" spans="12:21" x14ac:dyDescent="0.2">
      <c r="L1630" s="102">
        <v>30894</v>
      </c>
      <c r="M1630" t="s">
        <v>5142</v>
      </c>
      <c r="N1630" t="s">
        <v>5143</v>
      </c>
      <c r="P1630" s="102">
        <v>10104</v>
      </c>
      <c r="Q1630" s="102"/>
      <c r="R1630" t="s">
        <v>2346</v>
      </c>
      <c r="S1630" s="102" t="s">
        <v>29</v>
      </c>
      <c r="T1630" s="102" t="s">
        <v>2284</v>
      </c>
      <c r="U1630" s="102" t="s">
        <v>3334</v>
      </c>
    </row>
    <row r="1631" spans="12:21" x14ac:dyDescent="0.2">
      <c r="L1631" s="102">
        <v>15798</v>
      </c>
      <c r="M1631" t="s">
        <v>136</v>
      </c>
      <c r="N1631" t="s">
        <v>527</v>
      </c>
      <c r="O1631" t="s">
        <v>5144</v>
      </c>
      <c r="P1631" s="102">
        <v>10074</v>
      </c>
      <c r="Q1631" s="102"/>
      <c r="R1631" t="s">
        <v>1667</v>
      </c>
      <c r="S1631" s="102" t="s">
        <v>29</v>
      </c>
      <c r="T1631" s="102" t="s">
        <v>2284</v>
      </c>
      <c r="U1631" s="102" t="s">
        <v>3334</v>
      </c>
    </row>
    <row r="1632" spans="12:21" x14ac:dyDescent="0.2">
      <c r="L1632" s="102">
        <v>28263</v>
      </c>
      <c r="M1632" t="s">
        <v>863</v>
      </c>
      <c r="N1632" t="s">
        <v>4301</v>
      </c>
      <c r="O1632" t="s">
        <v>3402</v>
      </c>
      <c r="P1632" s="102">
        <v>10104</v>
      </c>
      <c r="Q1632" s="102"/>
      <c r="R1632" t="s">
        <v>2346</v>
      </c>
      <c r="S1632" s="102" t="s">
        <v>29</v>
      </c>
      <c r="T1632" s="102" t="s">
        <v>2284</v>
      </c>
      <c r="U1632" s="102" t="s">
        <v>3334</v>
      </c>
    </row>
    <row r="1633" spans="12:21" x14ac:dyDescent="0.2">
      <c r="L1633" s="102">
        <v>31248</v>
      </c>
      <c r="M1633" t="s">
        <v>5145</v>
      </c>
      <c r="N1633" t="s">
        <v>38</v>
      </c>
      <c r="O1633" t="s">
        <v>44</v>
      </c>
      <c r="P1633" s="102">
        <v>558</v>
      </c>
      <c r="Q1633" s="102"/>
      <c r="R1633" t="s">
        <v>3920</v>
      </c>
      <c r="S1633" s="102" t="s">
        <v>29</v>
      </c>
      <c r="T1633" s="102" t="s">
        <v>2284</v>
      </c>
      <c r="U1633" s="102" t="s">
        <v>3334</v>
      </c>
    </row>
    <row r="1634" spans="12:21" x14ac:dyDescent="0.2">
      <c r="L1634" s="102">
        <v>32353</v>
      </c>
      <c r="M1634" t="s">
        <v>5146</v>
      </c>
      <c r="N1634" t="s">
        <v>4280</v>
      </c>
      <c r="O1634" t="s">
        <v>5147</v>
      </c>
      <c r="P1634" s="102">
        <v>10154</v>
      </c>
      <c r="Q1634" s="102"/>
      <c r="R1634" t="s">
        <v>2673</v>
      </c>
      <c r="S1634" s="102" t="s">
        <v>29</v>
      </c>
      <c r="T1634" s="102" t="s">
        <v>2284</v>
      </c>
      <c r="U1634" s="102" t="s">
        <v>3334</v>
      </c>
    </row>
    <row r="1635" spans="12:21" x14ac:dyDescent="0.2">
      <c r="L1635" s="102">
        <v>18807</v>
      </c>
      <c r="M1635" t="s">
        <v>172</v>
      </c>
      <c r="N1635" t="s">
        <v>530</v>
      </c>
      <c r="O1635" t="s">
        <v>608</v>
      </c>
      <c r="P1635" s="102">
        <v>673</v>
      </c>
      <c r="Q1635" s="102"/>
      <c r="R1635" t="s">
        <v>413</v>
      </c>
      <c r="S1635" s="102" t="s">
        <v>29</v>
      </c>
      <c r="T1635" s="102" t="s">
        <v>2284</v>
      </c>
      <c r="U1635" s="102" t="s">
        <v>3334</v>
      </c>
    </row>
    <row r="1636" spans="12:21" x14ac:dyDescent="0.2">
      <c r="L1636" s="102">
        <v>29466</v>
      </c>
      <c r="M1636" t="s">
        <v>5148</v>
      </c>
      <c r="N1636" t="s">
        <v>5149</v>
      </c>
      <c r="O1636" t="s">
        <v>54</v>
      </c>
      <c r="P1636" s="102">
        <v>10384</v>
      </c>
      <c r="Q1636" s="102"/>
      <c r="R1636" t="s">
        <v>3915</v>
      </c>
      <c r="S1636" s="102" t="s">
        <v>29</v>
      </c>
      <c r="T1636" s="102" t="s">
        <v>2284</v>
      </c>
      <c r="U1636" s="102" t="s">
        <v>3334</v>
      </c>
    </row>
    <row r="1637" spans="12:21" x14ac:dyDescent="0.2">
      <c r="L1637" s="102">
        <v>30998</v>
      </c>
      <c r="M1637" t="s">
        <v>150</v>
      </c>
      <c r="N1637" t="s">
        <v>96</v>
      </c>
      <c r="O1637" t="s">
        <v>288</v>
      </c>
      <c r="P1637" s="102">
        <v>76</v>
      </c>
      <c r="Q1637" s="102"/>
      <c r="R1637" t="s">
        <v>2279</v>
      </c>
      <c r="S1637" s="102" t="s">
        <v>29</v>
      </c>
      <c r="T1637" s="102" t="s">
        <v>2284</v>
      </c>
      <c r="U1637" s="102" t="s">
        <v>3334</v>
      </c>
    </row>
    <row r="1638" spans="12:21" x14ac:dyDescent="0.2">
      <c r="L1638" s="102">
        <v>29743</v>
      </c>
      <c r="M1638" t="s">
        <v>177</v>
      </c>
      <c r="N1638" t="s">
        <v>5150</v>
      </c>
      <c r="O1638" t="s">
        <v>174</v>
      </c>
      <c r="P1638" s="102">
        <v>673</v>
      </c>
      <c r="Q1638" s="102"/>
      <c r="R1638" t="s">
        <v>413</v>
      </c>
      <c r="S1638" s="102" t="s">
        <v>29</v>
      </c>
      <c r="T1638" s="102" t="s">
        <v>2284</v>
      </c>
      <c r="U1638" s="102" t="s">
        <v>3334</v>
      </c>
    </row>
    <row r="1639" spans="12:21" x14ac:dyDescent="0.2">
      <c r="L1639" s="102">
        <v>7989</v>
      </c>
      <c r="M1639" t="s">
        <v>1033</v>
      </c>
      <c r="N1639" t="s">
        <v>802</v>
      </c>
      <c r="O1639" t="s">
        <v>169</v>
      </c>
      <c r="P1639" s="102">
        <v>310</v>
      </c>
      <c r="Q1639" s="102"/>
      <c r="R1639" t="s">
        <v>2391</v>
      </c>
      <c r="S1639" s="102" t="s">
        <v>29</v>
      </c>
      <c r="T1639" s="102" t="s">
        <v>2284</v>
      </c>
      <c r="U1639" s="102" t="s">
        <v>3334</v>
      </c>
    </row>
    <row r="1640" spans="12:21" x14ac:dyDescent="0.2">
      <c r="L1640" s="102">
        <v>459</v>
      </c>
      <c r="M1640" t="s">
        <v>230</v>
      </c>
      <c r="N1640" t="s">
        <v>5151</v>
      </c>
      <c r="O1640" t="s">
        <v>35</v>
      </c>
      <c r="P1640" s="102">
        <v>650</v>
      </c>
      <c r="Q1640" s="102"/>
      <c r="R1640" t="s">
        <v>2571</v>
      </c>
      <c r="S1640" s="102" t="s">
        <v>29</v>
      </c>
      <c r="T1640" s="102" t="s">
        <v>2284</v>
      </c>
      <c r="U1640" s="102" t="s">
        <v>3334</v>
      </c>
    </row>
    <row r="1641" spans="12:21" x14ac:dyDescent="0.2">
      <c r="L1641" s="102">
        <v>31230</v>
      </c>
      <c r="M1641" t="s">
        <v>5152</v>
      </c>
      <c r="N1641" t="s">
        <v>5153</v>
      </c>
      <c r="O1641" t="s">
        <v>54</v>
      </c>
      <c r="P1641" s="102">
        <v>393</v>
      </c>
      <c r="Q1641" s="102"/>
      <c r="R1641" t="s">
        <v>3904</v>
      </c>
      <c r="S1641" s="102" t="s">
        <v>29</v>
      </c>
      <c r="T1641" s="102" t="s">
        <v>2284</v>
      </c>
      <c r="U1641" s="102" t="s">
        <v>3334</v>
      </c>
    </row>
    <row r="1642" spans="12:21" x14ac:dyDescent="0.2">
      <c r="L1642" s="102">
        <v>23215</v>
      </c>
      <c r="M1642" t="s">
        <v>123</v>
      </c>
      <c r="N1642" t="s">
        <v>191</v>
      </c>
      <c r="O1642" t="s">
        <v>5154</v>
      </c>
      <c r="P1642" s="102">
        <v>10061</v>
      </c>
      <c r="Q1642" s="102"/>
      <c r="R1642" t="s">
        <v>2609</v>
      </c>
      <c r="S1642" s="102" t="s">
        <v>29</v>
      </c>
      <c r="T1642" s="102" t="s">
        <v>2284</v>
      </c>
      <c r="U1642" s="102" t="s">
        <v>3334</v>
      </c>
    </row>
    <row r="1643" spans="12:21" x14ac:dyDescent="0.2">
      <c r="L1643" s="102">
        <v>19600</v>
      </c>
      <c r="M1643" t="s">
        <v>37</v>
      </c>
      <c r="N1643" t="s">
        <v>572</v>
      </c>
      <c r="O1643" t="s">
        <v>5155</v>
      </c>
      <c r="P1643" s="102">
        <v>76</v>
      </c>
      <c r="Q1643" s="102"/>
      <c r="R1643" t="s">
        <v>2279</v>
      </c>
      <c r="S1643" s="102" t="s">
        <v>29</v>
      </c>
      <c r="T1643" s="102" t="s">
        <v>2284</v>
      </c>
      <c r="U1643" s="102" t="s">
        <v>3334</v>
      </c>
    </row>
    <row r="1644" spans="12:21" x14ac:dyDescent="0.2">
      <c r="L1644" s="102">
        <v>27919</v>
      </c>
      <c r="M1644" t="s">
        <v>664</v>
      </c>
      <c r="N1644" t="s">
        <v>223</v>
      </c>
      <c r="O1644" t="s">
        <v>505</v>
      </c>
      <c r="P1644" s="102">
        <v>10093</v>
      </c>
      <c r="Q1644" s="102"/>
      <c r="R1644" t="s">
        <v>3945</v>
      </c>
      <c r="S1644" s="102" t="s">
        <v>29</v>
      </c>
      <c r="T1644" s="102" t="s">
        <v>2284</v>
      </c>
      <c r="U1644" s="102" t="s">
        <v>3334</v>
      </c>
    </row>
    <row r="1645" spans="12:21" x14ac:dyDescent="0.2">
      <c r="L1645" s="102">
        <v>27487</v>
      </c>
      <c r="M1645" t="s">
        <v>5156</v>
      </c>
      <c r="N1645" t="s">
        <v>5157</v>
      </c>
      <c r="O1645" t="s">
        <v>5158</v>
      </c>
      <c r="P1645" s="102">
        <v>76</v>
      </c>
      <c r="Q1645" s="102"/>
      <c r="R1645" t="s">
        <v>2279</v>
      </c>
      <c r="S1645" s="102" t="s">
        <v>29</v>
      </c>
      <c r="T1645" s="102" t="s">
        <v>2284</v>
      </c>
      <c r="U1645" s="102" t="s">
        <v>3334</v>
      </c>
    </row>
    <row r="1646" spans="12:21" x14ac:dyDescent="0.2">
      <c r="L1646" s="102">
        <v>23055</v>
      </c>
      <c r="M1646" t="s">
        <v>241</v>
      </c>
      <c r="N1646" t="s">
        <v>36</v>
      </c>
      <c r="O1646" t="s">
        <v>54</v>
      </c>
      <c r="P1646" s="102">
        <v>10199</v>
      </c>
      <c r="Q1646" s="102"/>
      <c r="R1646" t="s">
        <v>3939</v>
      </c>
      <c r="S1646" s="102" t="s">
        <v>29</v>
      </c>
      <c r="T1646" s="102" t="s">
        <v>2284</v>
      </c>
      <c r="U1646" s="102" t="s">
        <v>3334</v>
      </c>
    </row>
    <row r="1647" spans="12:21" x14ac:dyDescent="0.2">
      <c r="L1647" s="102">
        <v>27219</v>
      </c>
      <c r="M1647" t="s">
        <v>305</v>
      </c>
      <c r="N1647" t="s">
        <v>5159</v>
      </c>
      <c r="O1647" t="s">
        <v>279</v>
      </c>
      <c r="P1647" s="102">
        <v>10390</v>
      </c>
      <c r="Q1647" s="102"/>
      <c r="R1647" t="s">
        <v>4017</v>
      </c>
      <c r="S1647" s="102" t="s">
        <v>29</v>
      </c>
      <c r="T1647" s="102" t="s">
        <v>2284</v>
      </c>
      <c r="U1647" s="102" t="s">
        <v>3334</v>
      </c>
    </row>
    <row r="1648" spans="12:21" x14ac:dyDescent="0.2">
      <c r="L1648" s="102">
        <v>22504</v>
      </c>
      <c r="M1648" t="s">
        <v>771</v>
      </c>
      <c r="N1648" t="s">
        <v>626</v>
      </c>
      <c r="O1648" t="s">
        <v>5160</v>
      </c>
      <c r="P1648" s="102">
        <v>10194</v>
      </c>
      <c r="Q1648" s="102"/>
      <c r="R1648" t="s">
        <v>3924</v>
      </c>
      <c r="S1648" s="102" t="s">
        <v>29</v>
      </c>
      <c r="T1648" s="102" t="s">
        <v>2284</v>
      </c>
      <c r="U1648" s="102" t="s">
        <v>3334</v>
      </c>
    </row>
    <row r="1649" spans="12:21" x14ac:dyDescent="0.2">
      <c r="L1649" s="102">
        <v>29468</v>
      </c>
      <c r="M1649" t="s">
        <v>417</v>
      </c>
      <c r="N1649" t="s">
        <v>35</v>
      </c>
      <c r="O1649" t="s">
        <v>5161</v>
      </c>
      <c r="P1649" s="102">
        <v>10384</v>
      </c>
      <c r="Q1649" s="102"/>
      <c r="R1649" t="s">
        <v>3915</v>
      </c>
      <c r="S1649" s="102" t="s">
        <v>29</v>
      </c>
      <c r="T1649" s="102" t="s">
        <v>2284</v>
      </c>
      <c r="U1649" s="102" t="s">
        <v>3334</v>
      </c>
    </row>
    <row r="1650" spans="12:21" x14ac:dyDescent="0.2">
      <c r="L1650" s="102">
        <v>24226</v>
      </c>
      <c r="M1650" t="s">
        <v>844</v>
      </c>
      <c r="N1650" t="s">
        <v>4776</v>
      </c>
      <c r="O1650" t="s">
        <v>3348</v>
      </c>
      <c r="P1650" s="102">
        <v>10154</v>
      </c>
      <c r="Q1650" s="102"/>
      <c r="R1650" t="s">
        <v>2673</v>
      </c>
      <c r="S1650" s="102" t="s">
        <v>29</v>
      </c>
      <c r="T1650" s="102" t="s">
        <v>2284</v>
      </c>
      <c r="U1650" s="102" t="s">
        <v>3334</v>
      </c>
    </row>
    <row r="1651" spans="12:21" x14ac:dyDescent="0.2">
      <c r="L1651" s="102">
        <v>22042</v>
      </c>
      <c r="M1651" t="s">
        <v>178</v>
      </c>
      <c r="N1651" t="s">
        <v>279</v>
      </c>
      <c r="O1651" t="s">
        <v>36</v>
      </c>
      <c r="P1651" s="102">
        <v>309</v>
      </c>
      <c r="Q1651" s="102"/>
      <c r="R1651" t="s">
        <v>2367</v>
      </c>
      <c r="S1651" s="102" t="s">
        <v>29</v>
      </c>
      <c r="T1651" s="102" t="s">
        <v>2284</v>
      </c>
      <c r="U1651" s="102" t="s">
        <v>3334</v>
      </c>
    </row>
    <row r="1652" spans="12:21" x14ac:dyDescent="0.2">
      <c r="L1652" s="102">
        <v>23129</v>
      </c>
      <c r="M1652" t="s">
        <v>166</v>
      </c>
      <c r="N1652" t="s">
        <v>279</v>
      </c>
      <c r="O1652" t="s">
        <v>36</v>
      </c>
      <c r="P1652" s="102">
        <v>10194</v>
      </c>
      <c r="Q1652" s="102"/>
      <c r="R1652" t="s">
        <v>3924</v>
      </c>
      <c r="S1652" s="102" t="s">
        <v>29</v>
      </c>
      <c r="T1652" s="102" t="s">
        <v>2284</v>
      </c>
      <c r="U1652" s="102" t="s">
        <v>3334</v>
      </c>
    </row>
    <row r="1653" spans="12:21" x14ac:dyDescent="0.2">
      <c r="L1653" s="102">
        <v>27802</v>
      </c>
      <c r="M1653" t="s">
        <v>123</v>
      </c>
      <c r="N1653" t="s">
        <v>5162</v>
      </c>
      <c r="O1653" t="s">
        <v>35</v>
      </c>
      <c r="P1653" s="102">
        <v>46</v>
      </c>
      <c r="Q1653" s="102"/>
      <c r="R1653" t="s">
        <v>3932</v>
      </c>
      <c r="S1653" s="102" t="s">
        <v>29</v>
      </c>
      <c r="T1653" s="102" t="s">
        <v>2284</v>
      </c>
      <c r="U1653" s="102" t="s">
        <v>3334</v>
      </c>
    </row>
    <row r="1654" spans="12:21" x14ac:dyDescent="0.2">
      <c r="L1654" s="102">
        <v>22799</v>
      </c>
      <c r="M1654" t="s">
        <v>166</v>
      </c>
      <c r="N1654" t="s">
        <v>331</v>
      </c>
      <c r="O1654" t="s">
        <v>5163</v>
      </c>
      <c r="P1654" s="102">
        <v>650</v>
      </c>
      <c r="Q1654" s="102"/>
      <c r="R1654" t="s">
        <v>2571</v>
      </c>
      <c r="S1654" s="102" t="s">
        <v>29</v>
      </c>
      <c r="T1654" s="102" t="s">
        <v>2284</v>
      </c>
      <c r="U1654" s="102" t="s">
        <v>3334</v>
      </c>
    </row>
    <row r="1655" spans="12:21" x14ac:dyDescent="0.2">
      <c r="L1655" s="102">
        <v>15539</v>
      </c>
      <c r="M1655" t="s">
        <v>230</v>
      </c>
      <c r="N1655" t="s">
        <v>5164</v>
      </c>
      <c r="O1655" t="s">
        <v>5165</v>
      </c>
      <c r="P1655" s="102">
        <v>600</v>
      </c>
      <c r="Q1655" s="102"/>
      <c r="R1655" t="s">
        <v>2340</v>
      </c>
      <c r="S1655" s="102" t="s">
        <v>29</v>
      </c>
      <c r="T1655" s="102" t="s">
        <v>2284</v>
      </c>
      <c r="U1655" s="102" t="s">
        <v>3334</v>
      </c>
    </row>
    <row r="1656" spans="12:21" x14ac:dyDescent="0.2">
      <c r="L1656" s="102">
        <v>19582</v>
      </c>
      <c r="M1656" t="s">
        <v>142</v>
      </c>
      <c r="N1656" t="s">
        <v>5166</v>
      </c>
      <c r="O1656" t="s">
        <v>1096</v>
      </c>
      <c r="P1656" s="102">
        <v>10008</v>
      </c>
      <c r="Q1656" s="102"/>
      <c r="R1656" t="s">
        <v>2406</v>
      </c>
      <c r="S1656" s="102" t="s">
        <v>29</v>
      </c>
      <c r="T1656" s="102" t="s">
        <v>2284</v>
      </c>
      <c r="U1656" s="102" t="s">
        <v>3334</v>
      </c>
    </row>
    <row r="1657" spans="12:21" x14ac:dyDescent="0.2">
      <c r="L1657" s="102">
        <v>16068</v>
      </c>
      <c r="M1657" t="s">
        <v>241</v>
      </c>
      <c r="N1657" t="s">
        <v>206</v>
      </c>
      <c r="O1657" t="s">
        <v>5167</v>
      </c>
      <c r="P1657" s="102">
        <v>600</v>
      </c>
      <c r="Q1657" s="102"/>
      <c r="R1657" t="s">
        <v>2340</v>
      </c>
      <c r="S1657" s="102" t="s">
        <v>29</v>
      </c>
      <c r="T1657" s="102" t="s">
        <v>2284</v>
      </c>
      <c r="U1657" s="102" t="s">
        <v>3334</v>
      </c>
    </row>
    <row r="1658" spans="12:21" x14ac:dyDescent="0.2">
      <c r="L1658" s="102">
        <v>23033</v>
      </c>
      <c r="M1658" t="s">
        <v>142</v>
      </c>
      <c r="N1658" t="s">
        <v>816</v>
      </c>
      <c r="O1658" t="s">
        <v>816</v>
      </c>
      <c r="P1658" s="102">
        <v>10154</v>
      </c>
      <c r="Q1658" s="102"/>
      <c r="R1658" t="s">
        <v>2673</v>
      </c>
      <c r="S1658" s="102" t="s">
        <v>29</v>
      </c>
      <c r="T1658" s="102" t="s">
        <v>2284</v>
      </c>
      <c r="U1658" s="102" t="s">
        <v>3334</v>
      </c>
    </row>
    <row r="1659" spans="12:21" x14ac:dyDescent="0.2">
      <c r="L1659" s="102">
        <v>596</v>
      </c>
      <c r="M1659" t="s">
        <v>124</v>
      </c>
      <c r="N1659" t="s">
        <v>387</v>
      </c>
      <c r="O1659" t="s">
        <v>5168</v>
      </c>
      <c r="P1659" s="102">
        <v>10202</v>
      </c>
      <c r="Q1659" s="102"/>
      <c r="R1659" t="s">
        <v>1952</v>
      </c>
      <c r="S1659" s="102" t="s">
        <v>29</v>
      </c>
      <c r="T1659" s="102" t="s">
        <v>2284</v>
      </c>
      <c r="U1659" s="102" t="s">
        <v>3334</v>
      </c>
    </row>
    <row r="1660" spans="12:21" x14ac:dyDescent="0.2">
      <c r="L1660" s="102">
        <v>4923</v>
      </c>
      <c r="M1660" t="s">
        <v>664</v>
      </c>
      <c r="N1660" t="s">
        <v>438</v>
      </c>
      <c r="O1660" t="s">
        <v>229</v>
      </c>
      <c r="P1660" s="102">
        <v>76</v>
      </c>
      <c r="Q1660" s="102"/>
      <c r="R1660" t="s">
        <v>2279</v>
      </c>
      <c r="S1660" s="102" t="s">
        <v>29</v>
      </c>
      <c r="T1660" s="102" t="s">
        <v>2284</v>
      </c>
      <c r="U1660" s="102" t="s">
        <v>3334</v>
      </c>
    </row>
    <row r="1661" spans="12:21" x14ac:dyDescent="0.2">
      <c r="L1661" s="102">
        <v>594</v>
      </c>
      <c r="M1661" t="s">
        <v>340</v>
      </c>
      <c r="N1661" t="s">
        <v>133</v>
      </c>
      <c r="O1661" t="s">
        <v>5169</v>
      </c>
      <c r="P1661" s="102">
        <v>650</v>
      </c>
      <c r="Q1661" s="102"/>
      <c r="R1661" t="s">
        <v>2571</v>
      </c>
      <c r="S1661" s="102" t="s">
        <v>29</v>
      </c>
      <c r="T1661" s="102" t="s">
        <v>2284</v>
      </c>
      <c r="U1661" s="102" t="s">
        <v>3334</v>
      </c>
    </row>
    <row r="1662" spans="12:21" x14ac:dyDescent="0.2">
      <c r="L1662" s="102">
        <v>29269</v>
      </c>
      <c r="M1662" t="s">
        <v>123</v>
      </c>
      <c r="N1662" t="s">
        <v>133</v>
      </c>
      <c r="O1662" t="s">
        <v>279</v>
      </c>
      <c r="P1662" s="102">
        <v>393</v>
      </c>
      <c r="Q1662" s="102"/>
      <c r="R1662" t="s">
        <v>3904</v>
      </c>
      <c r="S1662" s="102" t="s">
        <v>29</v>
      </c>
      <c r="T1662" s="102" t="s">
        <v>2284</v>
      </c>
      <c r="U1662" s="102" t="s">
        <v>3334</v>
      </c>
    </row>
    <row r="1663" spans="12:21" x14ac:dyDescent="0.2">
      <c r="L1663" s="102">
        <v>23123</v>
      </c>
      <c r="M1663" t="s">
        <v>337</v>
      </c>
      <c r="N1663" t="s">
        <v>5170</v>
      </c>
      <c r="O1663" t="s">
        <v>714</v>
      </c>
      <c r="P1663" s="102">
        <v>10194</v>
      </c>
      <c r="Q1663" s="102"/>
      <c r="R1663" t="s">
        <v>3924</v>
      </c>
      <c r="S1663" s="102" t="s">
        <v>29</v>
      </c>
      <c r="T1663" s="102" t="s">
        <v>2284</v>
      </c>
      <c r="U1663" s="102" t="s">
        <v>3334</v>
      </c>
    </row>
    <row r="1664" spans="12:21" x14ac:dyDescent="0.2">
      <c r="L1664" s="102">
        <v>16904</v>
      </c>
      <c r="M1664" t="s">
        <v>682</v>
      </c>
      <c r="N1664" t="s">
        <v>1231</v>
      </c>
      <c r="O1664" t="s">
        <v>5171</v>
      </c>
      <c r="P1664" s="102">
        <v>310</v>
      </c>
      <c r="Q1664" s="102"/>
      <c r="R1664" t="s">
        <v>2391</v>
      </c>
      <c r="S1664" s="102" t="s">
        <v>29</v>
      </c>
      <c r="T1664" s="102" t="s">
        <v>2284</v>
      </c>
      <c r="U1664" s="102" t="s">
        <v>3334</v>
      </c>
    </row>
    <row r="1665" spans="12:21" x14ac:dyDescent="0.2">
      <c r="L1665" s="102">
        <v>6296</v>
      </c>
      <c r="M1665" t="s">
        <v>417</v>
      </c>
      <c r="N1665" t="s">
        <v>213</v>
      </c>
      <c r="O1665" t="s">
        <v>5172</v>
      </c>
      <c r="P1665" s="102">
        <v>446</v>
      </c>
      <c r="Q1665" s="102"/>
      <c r="R1665" t="s">
        <v>2376</v>
      </c>
      <c r="S1665" s="102" t="s">
        <v>29</v>
      </c>
      <c r="T1665" s="102" t="s">
        <v>2284</v>
      </c>
      <c r="U1665" s="102" t="s">
        <v>3334</v>
      </c>
    </row>
    <row r="1666" spans="12:21" x14ac:dyDescent="0.2">
      <c r="L1666" s="102">
        <v>28132</v>
      </c>
      <c r="M1666" t="s">
        <v>659</v>
      </c>
      <c r="N1666" t="s">
        <v>79</v>
      </c>
      <c r="O1666" t="s">
        <v>194</v>
      </c>
      <c r="P1666" s="102">
        <v>10390</v>
      </c>
      <c r="Q1666" s="102"/>
      <c r="R1666" t="s">
        <v>4017</v>
      </c>
      <c r="S1666" s="102" t="s">
        <v>29</v>
      </c>
      <c r="T1666" s="102" t="s">
        <v>2284</v>
      </c>
      <c r="U1666" s="102" t="s">
        <v>3334</v>
      </c>
    </row>
    <row r="1667" spans="12:21" x14ac:dyDescent="0.2">
      <c r="L1667" s="102">
        <v>22928</v>
      </c>
      <c r="M1667" t="s">
        <v>339</v>
      </c>
      <c r="N1667" t="s">
        <v>5173</v>
      </c>
      <c r="O1667" t="s">
        <v>404</v>
      </c>
      <c r="P1667" s="102">
        <v>76</v>
      </c>
      <c r="Q1667" s="102"/>
      <c r="R1667" t="s">
        <v>2279</v>
      </c>
      <c r="S1667" s="102" t="s">
        <v>29</v>
      </c>
      <c r="T1667" s="102" t="s">
        <v>2284</v>
      </c>
      <c r="U1667" s="102" t="s">
        <v>3334</v>
      </c>
    </row>
    <row r="1668" spans="12:21" x14ac:dyDescent="0.2">
      <c r="L1668" s="102">
        <v>32025</v>
      </c>
      <c r="M1668" t="s">
        <v>199</v>
      </c>
      <c r="N1668" t="s">
        <v>4850</v>
      </c>
      <c r="O1668" t="s">
        <v>4641</v>
      </c>
      <c r="P1668" s="102">
        <v>650</v>
      </c>
      <c r="Q1668" s="102"/>
      <c r="R1668" t="s">
        <v>2571</v>
      </c>
      <c r="S1668" s="102" t="s">
        <v>29</v>
      </c>
      <c r="T1668" s="102" t="s">
        <v>2284</v>
      </c>
      <c r="U1668" s="102" t="s">
        <v>3334</v>
      </c>
    </row>
    <row r="1669" spans="12:21" x14ac:dyDescent="0.2">
      <c r="L1669" s="102">
        <v>456</v>
      </c>
      <c r="M1669" t="s">
        <v>158</v>
      </c>
      <c r="N1669" t="s">
        <v>5174</v>
      </c>
      <c r="O1669" t="s">
        <v>3753</v>
      </c>
      <c r="P1669" s="102">
        <v>559</v>
      </c>
      <c r="Q1669" s="102"/>
      <c r="R1669" t="s">
        <v>4757</v>
      </c>
      <c r="S1669" s="102" t="s">
        <v>29</v>
      </c>
      <c r="T1669" s="102" t="s">
        <v>2284</v>
      </c>
      <c r="U1669" s="102" t="s">
        <v>3334</v>
      </c>
    </row>
    <row r="1670" spans="12:21" x14ac:dyDescent="0.2">
      <c r="L1670" s="102">
        <v>29040</v>
      </c>
      <c r="M1670" t="s">
        <v>177</v>
      </c>
      <c r="N1670" t="s">
        <v>221</v>
      </c>
      <c r="O1670" t="s">
        <v>279</v>
      </c>
      <c r="P1670" s="102">
        <v>393</v>
      </c>
      <c r="Q1670" s="102"/>
      <c r="R1670" t="s">
        <v>3904</v>
      </c>
      <c r="S1670" s="102" t="s">
        <v>29</v>
      </c>
      <c r="T1670" s="102" t="s">
        <v>2284</v>
      </c>
      <c r="U1670" s="102" t="s">
        <v>3334</v>
      </c>
    </row>
    <row r="1671" spans="12:21" x14ac:dyDescent="0.2">
      <c r="L1671" s="102">
        <v>29589</v>
      </c>
      <c r="M1671" t="s">
        <v>5175</v>
      </c>
      <c r="N1671" t="s">
        <v>54</v>
      </c>
      <c r="O1671" t="s">
        <v>130</v>
      </c>
      <c r="P1671" s="102">
        <v>10154</v>
      </c>
      <c r="Q1671" s="102"/>
      <c r="R1671" t="s">
        <v>2673</v>
      </c>
      <c r="S1671" s="102" t="s">
        <v>29</v>
      </c>
      <c r="T1671" s="102" t="s">
        <v>2284</v>
      </c>
      <c r="U1671" s="102" t="s">
        <v>3334</v>
      </c>
    </row>
    <row r="1672" spans="12:21" x14ac:dyDescent="0.2">
      <c r="L1672" s="102">
        <v>509</v>
      </c>
      <c r="M1672" t="s">
        <v>5176</v>
      </c>
      <c r="N1672" t="s">
        <v>229</v>
      </c>
      <c r="O1672" t="s">
        <v>3947</v>
      </c>
      <c r="P1672" s="102">
        <v>10181</v>
      </c>
      <c r="Q1672" s="102"/>
      <c r="R1672" t="s">
        <v>2296</v>
      </c>
      <c r="S1672" s="102" t="s">
        <v>29</v>
      </c>
      <c r="T1672" s="102" t="s">
        <v>2284</v>
      </c>
      <c r="U1672" s="102" t="s">
        <v>3334</v>
      </c>
    </row>
    <row r="1673" spans="12:21" x14ac:dyDescent="0.2">
      <c r="L1673" s="102">
        <v>27227</v>
      </c>
      <c r="M1673" t="s">
        <v>80</v>
      </c>
      <c r="N1673" t="s">
        <v>826</v>
      </c>
      <c r="O1673" t="s">
        <v>5177</v>
      </c>
      <c r="P1673" s="102">
        <v>114</v>
      </c>
      <c r="Q1673" s="102"/>
      <c r="R1673" t="s">
        <v>2327</v>
      </c>
      <c r="S1673" s="102" t="s">
        <v>29</v>
      </c>
      <c r="T1673" s="102" t="s">
        <v>2284</v>
      </c>
      <c r="U1673" s="102" t="s">
        <v>3334</v>
      </c>
    </row>
    <row r="1674" spans="12:21" x14ac:dyDescent="0.2">
      <c r="L1674" s="102">
        <v>22517</v>
      </c>
      <c r="M1674" t="s">
        <v>163</v>
      </c>
      <c r="N1674" t="s">
        <v>5178</v>
      </c>
      <c r="O1674" t="s">
        <v>215</v>
      </c>
      <c r="P1674" s="102">
        <v>393</v>
      </c>
      <c r="Q1674" s="102"/>
      <c r="R1674" t="s">
        <v>3904</v>
      </c>
      <c r="S1674" s="102" t="s">
        <v>29</v>
      </c>
      <c r="T1674" s="102" t="s">
        <v>2284</v>
      </c>
      <c r="U1674" s="102" t="s">
        <v>3334</v>
      </c>
    </row>
    <row r="1675" spans="12:21" x14ac:dyDescent="0.2">
      <c r="L1675" s="102">
        <v>489</v>
      </c>
      <c r="M1675" t="s">
        <v>925</v>
      </c>
      <c r="N1675" t="s">
        <v>5179</v>
      </c>
      <c r="O1675" t="s">
        <v>5180</v>
      </c>
      <c r="P1675" s="102">
        <v>310</v>
      </c>
      <c r="Q1675" s="102"/>
      <c r="R1675" t="s">
        <v>2391</v>
      </c>
      <c r="S1675" s="102" t="s">
        <v>29</v>
      </c>
      <c r="T1675" s="102" t="s">
        <v>2284</v>
      </c>
      <c r="U1675" s="102" t="s">
        <v>3334</v>
      </c>
    </row>
    <row r="1676" spans="12:21" x14ac:dyDescent="0.2">
      <c r="L1676" s="102">
        <v>31266</v>
      </c>
      <c r="M1676" t="s">
        <v>4036</v>
      </c>
      <c r="N1676" t="s">
        <v>5181</v>
      </c>
      <c r="O1676" t="s">
        <v>215</v>
      </c>
      <c r="P1676" s="102">
        <v>76</v>
      </c>
      <c r="Q1676" s="102"/>
      <c r="R1676" t="s">
        <v>2279</v>
      </c>
      <c r="S1676" s="102" t="s">
        <v>29</v>
      </c>
      <c r="T1676" s="102" t="s">
        <v>2284</v>
      </c>
      <c r="U1676" s="102" t="s">
        <v>3334</v>
      </c>
    </row>
    <row r="1677" spans="12:21" x14ac:dyDescent="0.2">
      <c r="L1677" s="102">
        <v>20759</v>
      </c>
      <c r="M1677" t="s">
        <v>37</v>
      </c>
      <c r="N1677" t="s">
        <v>5182</v>
      </c>
      <c r="O1677" t="s">
        <v>404</v>
      </c>
      <c r="P1677" s="102">
        <v>519</v>
      </c>
      <c r="Q1677" s="102"/>
      <c r="R1677" t="s">
        <v>2616</v>
      </c>
      <c r="S1677" s="102" t="s">
        <v>29</v>
      </c>
      <c r="T1677" s="102" t="s">
        <v>2284</v>
      </c>
      <c r="U1677" s="102" t="s">
        <v>3334</v>
      </c>
    </row>
    <row r="1678" spans="12:21" x14ac:dyDescent="0.2">
      <c r="L1678" s="102">
        <v>10573</v>
      </c>
      <c r="M1678" t="s">
        <v>153</v>
      </c>
      <c r="N1678" t="s">
        <v>5183</v>
      </c>
      <c r="O1678" t="s">
        <v>1168</v>
      </c>
      <c r="P1678" s="102">
        <v>10138</v>
      </c>
      <c r="Q1678" s="102"/>
      <c r="R1678" t="s">
        <v>1833</v>
      </c>
      <c r="S1678" s="102" t="s">
        <v>29</v>
      </c>
      <c r="T1678" s="102" t="s">
        <v>2284</v>
      </c>
      <c r="U1678" s="102" t="s">
        <v>3334</v>
      </c>
    </row>
    <row r="1679" spans="12:21" x14ac:dyDescent="0.2">
      <c r="L1679" s="102">
        <v>26982</v>
      </c>
      <c r="M1679" t="s">
        <v>245</v>
      </c>
      <c r="N1679" t="s">
        <v>303</v>
      </c>
      <c r="O1679" t="s">
        <v>5184</v>
      </c>
      <c r="P1679" s="102">
        <v>375</v>
      </c>
      <c r="Q1679" s="102"/>
      <c r="R1679" t="s">
        <v>2449</v>
      </c>
      <c r="S1679" s="102" t="s">
        <v>29</v>
      </c>
      <c r="T1679" s="102" t="s">
        <v>2284</v>
      </c>
      <c r="U1679" s="102" t="s">
        <v>3334</v>
      </c>
    </row>
    <row r="1680" spans="12:21" x14ac:dyDescent="0.2">
      <c r="L1680" s="102">
        <v>24137</v>
      </c>
      <c r="M1680" t="s">
        <v>5185</v>
      </c>
      <c r="N1680" t="s">
        <v>5186</v>
      </c>
      <c r="O1680" t="s">
        <v>229</v>
      </c>
      <c r="P1680" s="102">
        <v>62</v>
      </c>
      <c r="Q1680" s="102"/>
      <c r="R1680" t="s">
        <v>2344</v>
      </c>
      <c r="S1680" s="102" t="s">
        <v>29</v>
      </c>
      <c r="T1680" s="102" t="s">
        <v>2284</v>
      </c>
      <c r="U1680" s="102" t="s">
        <v>3334</v>
      </c>
    </row>
    <row r="1681" spans="12:21" x14ac:dyDescent="0.2">
      <c r="L1681" s="102">
        <v>22013</v>
      </c>
      <c r="M1681" t="s">
        <v>5187</v>
      </c>
      <c r="N1681" t="s">
        <v>5188</v>
      </c>
      <c r="O1681" t="s">
        <v>1887</v>
      </c>
      <c r="P1681" s="102">
        <v>375</v>
      </c>
      <c r="Q1681" s="102"/>
      <c r="R1681" t="s">
        <v>2449</v>
      </c>
      <c r="S1681" s="102" t="s">
        <v>29</v>
      </c>
      <c r="T1681" s="102" t="s">
        <v>2284</v>
      </c>
      <c r="U1681" s="102" t="s">
        <v>3334</v>
      </c>
    </row>
    <row r="1682" spans="12:21" x14ac:dyDescent="0.2">
      <c r="L1682" s="102">
        <v>18846</v>
      </c>
      <c r="M1682" t="s">
        <v>26</v>
      </c>
      <c r="N1682" t="s">
        <v>5189</v>
      </c>
      <c r="O1682" t="s">
        <v>5190</v>
      </c>
      <c r="P1682" s="102">
        <v>10085</v>
      </c>
      <c r="Q1682" s="102"/>
      <c r="R1682" t="s">
        <v>2629</v>
      </c>
      <c r="S1682" s="102" t="s">
        <v>29</v>
      </c>
      <c r="T1682" s="102" t="s">
        <v>2284</v>
      </c>
      <c r="U1682" s="102" t="s">
        <v>3334</v>
      </c>
    </row>
    <row r="1683" spans="12:21" x14ac:dyDescent="0.2">
      <c r="L1683" s="102">
        <v>22309</v>
      </c>
      <c r="M1683" t="s">
        <v>453</v>
      </c>
      <c r="N1683" t="s">
        <v>5191</v>
      </c>
      <c r="O1683" t="s">
        <v>5192</v>
      </c>
      <c r="P1683" s="102">
        <v>727</v>
      </c>
      <c r="Q1683" s="102"/>
      <c r="R1683" t="s">
        <v>2527</v>
      </c>
      <c r="S1683" s="102" t="s">
        <v>29</v>
      </c>
      <c r="T1683" s="102" t="s">
        <v>2284</v>
      </c>
      <c r="U1683" s="102" t="s">
        <v>3334</v>
      </c>
    </row>
    <row r="1684" spans="12:21" x14ac:dyDescent="0.2">
      <c r="L1684" s="102">
        <v>527</v>
      </c>
      <c r="M1684" t="s">
        <v>741</v>
      </c>
      <c r="N1684" t="s">
        <v>503</v>
      </c>
      <c r="O1684" t="s">
        <v>279</v>
      </c>
      <c r="P1684" s="102">
        <v>10085</v>
      </c>
      <c r="Q1684" s="102"/>
      <c r="R1684" t="s">
        <v>2629</v>
      </c>
      <c r="S1684" s="102" t="s">
        <v>29</v>
      </c>
      <c r="T1684" s="102" t="s">
        <v>2284</v>
      </c>
      <c r="U1684" s="102" t="s">
        <v>3334</v>
      </c>
    </row>
    <row r="1685" spans="12:21" x14ac:dyDescent="0.2">
      <c r="L1685" s="102">
        <v>29905</v>
      </c>
      <c r="M1685" t="s">
        <v>37</v>
      </c>
      <c r="N1685" t="s">
        <v>54</v>
      </c>
      <c r="O1685" t="s">
        <v>768</v>
      </c>
      <c r="P1685" s="102">
        <v>10085</v>
      </c>
      <c r="Q1685" s="102"/>
      <c r="R1685" t="s">
        <v>2629</v>
      </c>
      <c r="S1685" s="102" t="s">
        <v>29</v>
      </c>
      <c r="T1685" s="102" t="s">
        <v>2284</v>
      </c>
      <c r="U1685" s="102" t="s">
        <v>3334</v>
      </c>
    </row>
    <row r="1686" spans="12:21" x14ac:dyDescent="0.2">
      <c r="L1686" s="102">
        <v>6706</v>
      </c>
      <c r="M1686" t="s">
        <v>1000</v>
      </c>
      <c r="N1686" t="s">
        <v>35</v>
      </c>
      <c r="O1686" t="s">
        <v>64</v>
      </c>
      <c r="P1686" s="102">
        <v>17</v>
      </c>
      <c r="Q1686" s="102"/>
      <c r="R1686" t="s">
        <v>2483</v>
      </c>
      <c r="S1686" s="102" t="s">
        <v>39</v>
      </c>
      <c r="T1686" s="102" t="s">
        <v>2284</v>
      </c>
      <c r="U1686" s="102" t="s">
        <v>3334</v>
      </c>
    </row>
    <row r="1687" spans="12:21" x14ac:dyDescent="0.2">
      <c r="L1687" s="102">
        <v>25266</v>
      </c>
      <c r="M1687" t="s">
        <v>559</v>
      </c>
      <c r="N1687" t="s">
        <v>635</v>
      </c>
      <c r="O1687" t="s">
        <v>43</v>
      </c>
      <c r="P1687" s="102">
        <v>251</v>
      </c>
      <c r="Q1687" s="102"/>
      <c r="R1687" t="s">
        <v>2547</v>
      </c>
      <c r="S1687" s="102" t="s">
        <v>39</v>
      </c>
      <c r="T1687" s="102" t="s">
        <v>2284</v>
      </c>
      <c r="U1687" s="102" t="s">
        <v>3334</v>
      </c>
    </row>
    <row r="1688" spans="12:21" x14ac:dyDescent="0.2">
      <c r="L1688" s="102">
        <v>31107</v>
      </c>
      <c r="M1688" t="s">
        <v>5193</v>
      </c>
      <c r="N1688" t="s">
        <v>70</v>
      </c>
      <c r="O1688" t="s">
        <v>427</v>
      </c>
      <c r="P1688" s="102">
        <v>47</v>
      </c>
      <c r="Q1688" s="102"/>
      <c r="R1688" t="s">
        <v>2626</v>
      </c>
      <c r="S1688" s="102" t="s">
        <v>39</v>
      </c>
      <c r="T1688" s="102" t="s">
        <v>2284</v>
      </c>
      <c r="U1688" s="102" t="s">
        <v>3334</v>
      </c>
    </row>
    <row r="1689" spans="12:21" x14ac:dyDescent="0.2">
      <c r="L1689" s="102">
        <v>560</v>
      </c>
      <c r="M1689" t="s">
        <v>975</v>
      </c>
      <c r="N1689" t="s">
        <v>35</v>
      </c>
      <c r="O1689" t="s">
        <v>138</v>
      </c>
      <c r="P1689" s="102">
        <v>721</v>
      </c>
      <c r="Q1689" s="102"/>
      <c r="R1689" t="s">
        <v>3883</v>
      </c>
      <c r="S1689" s="102" t="s">
        <v>39</v>
      </c>
      <c r="T1689" s="102" t="s">
        <v>2284</v>
      </c>
      <c r="U1689" s="102" t="s">
        <v>3334</v>
      </c>
    </row>
    <row r="1690" spans="12:21" x14ac:dyDescent="0.2">
      <c r="L1690" s="102">
        <v>30973</v>
      </c>
      <c r="M1690" t="s">
        <v>5194</v>
      </c>
      <c r="N1690" t="s">
        <v>3535</v>
      </c>
      <c r="O1690" t="s">
        <v>35</v>
      </c>
      <c r="P1690" s="102">
        <v>10154</v>
      </c>
      <c r="Q1690" s="102"/>
      <c r="R1690" t="s">
        <v>2673</v>
      </c>
      <c r="S1690" s="102" t="s">
        <v>39</v>
      </c>
      <c r="T1690" s="102" t="s">
        <v>2284</v>
      </c>
      <c r="U1690" s="102" t="s">
        <v>3334</v>
      </c>
    </row>
    <row r="1691" spans="12:21" x14ac:dyDescent="0.2">
      <c r="L1691" s="102">
        <v>27214</v>
      </c>
      <c r="M1691" t="s">
        <v>708</v>
      </c>
      <c r="N1691" t="s">
        <v>3947</v>
      </c>
      <c r="O1691" t="s">
        <v>54</v>
      </c>
      <c r="P1691" s="102">
        <v>10154</v>
      </c>
      <c r="Q1691" s="102"/>
      <c r="R1691" t="s">
        <v>2673</v>
      </c>
      <c r="S1691" s="102" t="s">
        <v>39</v>
      </c>
      <c r="T1691" s="102" t="s">
        <v>2284</v>
      </c>
      <c r="U1691" s="102" t="s">
        <v>3334</v>
      </c>
    </row>
    <row r="1692" spans="12:21" x14ac:dyDescent="0.2">
      <c r="L1692" s="102">
        <v>20991</v>
      </c>
      <c r="M1692" t="s">
        <v>5195</v>
      </c>
      <c r="N1692" t="s">
        <v>174</v>
      </c>
      <c r="O1692" t="s">
        <v>43</v>
      </c>
      <c r="P1692" s="102">
        <v>10384</v>
      </c>
      <c r="Q1692" s="102"/>
      <c r="R1692" t="s">
        <v>3915</v>
      </c>
      <c r="S1692" s="102" t="s">
        <v>39</v>
      </c>
      <c r="T1692" s="102" t="s">
        <v>2284</v>
      </c>
      <c r="U1692" s="102" t="s">
        <v>3334</v>
      </c>
    </row>
    <row r="1693" spans="12:21" x14ac:dyDescent="0.2">
      <c r="L1693" s="102">
        <v>22378</v>
      </c>
      <c r="M1693" t="s">
        <v>283</v>
      </c>
      <c r="N1693" t="s">
        <v>5196</v>
      </c>
      <c r="O1693" t="s">
        <v>314</v>
      </c>
      <c r="P1693" s="102">
        <v>17</v>
      </c>
      <c r="Q1693" s="102"/>
      <c r="R1693" t="s">
        <v>2483</v>
      </c>
      <c r="S1693" s="102" t="s">
        <v>29</v>
      </c>
      <c r="T1693" s="102" t="s">
        <v>2289</v>
      </c>
      <c r="U1693" s="102" t="s">
        <v>3334</v>
      </c>
    </row>
    <row r="1694" spans="12:21" x14ac:dyDescent="0.2">
      <c r="L1694" s="102">
        <v>22655</v>
      </c>
      <c r="M1694" t="s">
        <v>206</v>
      </c>
      <c r="N1694" t="s">
        <v>5197</v>
      </c>
      <c r="O1694" t="s">
        <v>496</v>
      </c>
      <c r="P1694" s="102">
        <v>10063</v>
      </c>
      <c r="Q1694" s="102"/>
      <c r="R1694" t="s">
        <v>2328</v>
      </c>
      <c r="S1694" s="102" t="s">
        <v>29</v>
      </c>
      <c r="T1694" s="102" t="s">
        <v>2289</v>
      </c>
      <c r="U1694" s="102" t="s">
        <v>3334</v>
      </c>
    </row>
    <row r="1695" spans="12:21" x14ac:dyDescent="0.2">
      <c r="L1695" s="102">
        <v>29960</v>
      </c>
      <c r="M1695" t="s">
        <v>123</v>
      </c>
      <c r="N1695" t="s">
        <v>5198</v>
      </c>
      <c r="O1695" t="s">
        <v>69</v>
      </c>
      <c r="P1695" s="102">
        <v>10391</v>
      </c>
      <c r="Q1695" s="102"/>
      <c r="R1695" t="s">
        <v>2120</v>
      </c>
      <c r="S1695" s="102" t="s">
        <v>29</v>
      </c>
      <c r="T1695" s="102" t="s">
        <v>2289</v>
      </c>
      <c r="U1695" s="102" t="s">
        <v>3334</v>
      </c>
    </row>
    <row r="1696" spans="12:21" x14ac:dyDescent="0.2">
      <c r="L1696" s="102">
        <v>31341</v>
      </c>
      <c r="M1696" t="s">
        <v>3838</v>
      </c>
      <c r="N1696" t="s">
        <v>5199</v>
      </c>
      <c r="P1696" s="102">
        <v>10168</v>
      </c>
      <c r="Q1696" s="102"/>
      <c r="R1696" t="s">
        <v>2335</v>
      </c>
      <c r="S1696" s="102" t="s">
        <v>29</v>
      </c>
      <c r="T1696" s="102" t="s">
        <v>2289</v>
      </c>
      <c r="U1696" s="102" t="s">
        <v>3334</v>
      </c>
    </row>
    <row r="1697" spans="12:21" x14ac:dyDescent="0.2">
      <c r="L1697" s="102">
        <v>4822</v>
      </c>
      <c r="M1697" t="s">
        <v>5200</v>
      </c>
      <c r="N1697" t="s">
        <v>5201</v>
      </c>
      <c r="O1697" t="s">
        <v>5202</v>
      </c>
      <c r="P1697" s="102">
        <v>670</v>
      </c>
      <c r="Q1697" s="102"/>
      <c r="R1697" t="s">
        <v>4154</v>
      </c>
      <c r="S1697" s="102" t="s">
        <v>29</v>
      </c>
      <c r="T1697" s="102" t="s">
        <v>2289</v>
      </c>
      <c r="U1697" s="102" t="s">
        <v>3334</v>
      </c>
    </row>
    <row r="1698" spans="12:21" x14ac:dyDescent="0.2">
      <c r="L1698" s="102">
        <v>23342</v>
      </c>
      <c r="M1698" t="s">
        <v>5203</v>
      </c>
      <c r="N1698" t="s">
        <v>5204</v>
      </c>
      <c r="P1698" s="102">
        <v>10160</v>
      </c>
      <c r="Q1698" s="102"/>
      <c r="R1698" t="s">
        <v>3392</v>
      </c>
      <c r="S1698" s="102" t="s">
        <v>29</v>
      </c>
      <c r="T1698" s="102" t="s">
        <v>2289</v>
      </c>
      <c r="U1698" s="102" t="s">
        <v>3334</v>
      </c>
    </row>
    <row r="1699" spans="12:21" x14ac:dyDescent="0.2">
      <c r="L1699" s="102">
        <v>23188</v>
      </c>
      <c r="M1699" t="s">
        <v>4596</v>
      </c>
      <c r="N1699" t="s">
        <v>316</v>
      </c>
      <c r="O1699" t="s">
        <v>206</v>
      </c>
      <c r="P1699" s="102">
        <v>10058</v>
      </c>
      <c r="Q1699" s="102"/>
      <c r="R1699" t="s">
        <v>2549</v>
      </c>
      <c r="S1699" s="102" t="s">
        <v>29</v>
      </c>
      <c r="T1699" s="102" t="s">
        <v>2289</v>
      </c>
      <c r="U1699" s="102" t="s">
        <v>3334</v>
      </c>
    </row>
    <row r="1700" spans="12:21" x14ac:dyDescent="0.2">
      <c r="L1700" s="102">
        <v>10933</v>
      </c>
      <c r="M1700" t="s">
        <v>250</v>
      </c>
      <c r="N1700" t="s">
        <v>3709</v>
      </c>
      <c r="O1700" t="s">
        <v>68</v>
      </c>
      <c r="P1700" s="102">
        <v>618</v>
      </c>
      <c r="Q1700" s="102"/>
      <c r="R1700" t="s">
        <v>3333</v>
      </c>
      <c r="S1700" s="102" t="s">
        <v>29</v>
      </c>
      <c r="T1700" s="102" t="s">
        <v>2289</v>
      </c>
      <c r="U1700" s="102" t="s">
        <v>3334</v>
      </c>
    </row>
    <row r="1701" spans="12:21" x14ac:dyDescent="0.2">
      <c r="L1701" s="102">
        <v>268</v>
      </c>
      <c r="M1701" t="s">
        <v>405</v>
      </c>
      <c r="N1701" t="s">
        <v>5205</v>
      </c>
      <c r="O1701" t="s">
        <v>44</v>
      </c>
      <c r="P1701" s="102">
        <v>616</v>
      </c>
      <c r="Q1701" s="102"/>
      <c r="R1701" t="s">
        <v>2631</v>
      </c>
      <c r="S1701" s="102" t="s">
        <v>29</v>
      </c>
      <c r="T1701" s="102" t="s">
        <v>2289</v>
      </c>
      <c r="U1701" s="102" t="s">
        <v>3334</v>
      </c>
    </row>
    <row r="1702" spans="12:21" x14ac:dyDescent="0.2">
      <c r="L1702" s="102">
        <v>29978</v>
      </c>
      <c r="M1702" t="s">
        <v>239</v>
      </c>
      <c r="N1702" t="s">
        <v>36</v>
      </c>
      <c r="P1702" s="102">
        <v>10011</v>
      </c>
      <c r="Q1702" s="102"/>
      <c r="R1702" t="s">
        <v>2612</v>
      </c>
      <c r="S1702" s="102" t="s">
        <v>29</v>
      </c>
      <c r="T1702" s="102" t="s">
        <v>2289</v>
      </c>
      <c r="U1702" s="102" t="s">
        <v>3334</v>
      </c>
    </row>
    <row r="1703" spans="12:21" x14ac:dyDescent="0.2">
      <c r="L1703" s="102">
        <v>331</v>
      </c>
      <c r="M1703" t="s">
        <v>142</v>
      </c>
      <c r="N1703" t="s">
        <v>5206</v>
      </c>
      <c r="O1703" t="s">
        <v>756</v>
      </c>
      <c r="P1703" s="102">
        <v>467</v>
      </c>
      <c r="Q1703" s="102"/>
      <c r="R1703" t="s">
        <v>3379</v>
      </c>
      <c r="S1703" s="102" t="s">
        <v>29</v>
      </c>
      <c r="T1703" s="102" t="s">
        <v>2289</v>
      </c>
      <c r="U1703" s="102" t="s">
        <v>3334</v>
      </c>
    </row>
    <row r="1704" spans="12:21" x14ac:dyDescent="0.2">
      <c r="L1704" s="102">
        <v>24255</v>
      </c>
      <c r="M1704" t="s">
        <v>123</v>
      </c>
      <c r="N1704" t="s">
        <v>5207</v>
      </c>
      <c r="O1704" t="s">
        <v>191</v>
      </c>
      <c r="P1704" s="102">
        <v>10058</v>
      </c>
      <c r="Q1704" s="102"/>
      <c r="R1704" t="s">
        <v>2549</v>
      </c>
      <c r="S1704" s="102" t="s">
        <v>29</v>
      </c>
      <c r="T1704" s="102" t="s">
        <v>2289</v>
      </c>
      <c r="U1704" s="102" t="s">
        <v>3334</v>
      </c>
    </row>
    <row r="1705" spans="12:21" x14ac:dyDescent="0.2">
      <c r="L1705" s="102">
        <v>23355</v>
      </c>
      <c r="M1705" t="s">
        <v>124</v>
      </c>
      <c r="N1705" t="s">
        <v>489</v>
      </c>
      <c r="O1705" t="s">
        <v>552</v>
      </c>
      <c r="P1705" s="102">
        <v>10200</v>
      </c>
      <c r="Q1705" s="102"/>
      <c r="R1705" t="s">
        <v>3407</v>
      </c>
      <c r="S1705" s="102" t="s">
        <v>29</v>
      </c>
      <c r="T1705" s="102" t="s">
        <v>2289</v>
      </c>
      <c r="U1705" s="102" t="s">
        <v>3334</v>
      </c>
    </row>
    <row r="1706" spans="12:21" x14ac:dyDescent="0.2">
      <c r="L1706" s="102">
        <v>205</v>
      </c>
      <c r="M1706" t="s">
        <v>5208</v>
      </c>
      <c r="N1706" t="s">
        <v>923</v>
      </c>
      <c r="O1706" t="s">
        <v>5209</v>
      </c>
      <c r="P1706" s="102">
        <v>10208</v>
      </c>
      <c r="Q1706" s="102"/>
      <c r="R1706" t="s">
        <v>2611</v>
      </c>
      <c r="S1706" s="102" t="s">
        <v>29</v>
      </c>
      <c r="T1706" s="102" t="s">
        <v>2289</v>
      </c>
      <c r="U1706" s="102" t="s">
        <v>3334</v>
      </c>
    </row>
    <row r="1707" spans="12:21" x14ac:dyDescent="0.2">
      <c r="L1707" s="102">
        <v>23578</v>
      </c>
      <c r="M1707" t="s">
        <v>193</v>
      </c>
      <c r="N1707" t="s">
        <v>35</v>
      </c>
      <c r="O1707" t="s">
        <v>289</v>
      </c>
      <c r="P1707" s="102">
        <v>644</v>
      </c>
      <c r="Q1707" s="102"/>
      <c r="R1707" t="s">
        <v>3353</v>
      </c>
      <c r="S1707" s="102" t="s">
        <v>29</v>
      </c>
      <c r="T1707" s="102" t="s">
        <v>2289</v>
      </c>
      <c r="U1707" s="102" t="s">
        <v>3334</v>
      </c>
    </row>
    <row r="1708" spans="12:21" x14ac:dyDescent="0.2">
      <c r="L1708" s="102">
        <v>18351</v>
      </c>
      <c r="M1708" t="s">
        <v>239</v>
      </c>
      <c r="N1708" t="s">
        <v>404</v>
      </c>
      <c r="O1708" t="s">
        <v>310</v>
      </c>
      <c r="P1708" s="102">
        <v>692</v>
      </c>
      <c r="Q1708" s="102"/>
      <c r="R1708" t="s">
        <v>3344</v>
      </c>
      <c r="S1708" s="102" t="s">
        <v>29</v>
      </c>
      <c r="T1708" s="102" t="s">
        <v>2289</v>
      </c>
      <c r="U1708" s="102" t="s">
        <v>3334</v>
      </c>
    </row>
    <row r="1709" spans="12:21" x14ac:dyDescent="0.2">
      <c r="L1709" s="102">
        <v>30524</v>
      </c>
      <c r="M1709" t="s">
        <v>136</v>
      </c>
      <c r="N1709" t="s">
        <v>206</v>
      </c>
      <c r="O1709" t="s">
        <v>387</v>
      </c>
      <c r="P1709" s="102">
        <v>10011</v>
      </c>
      <c r="Q1709" s="102"/>
      <c r="R1709" t="s">
        <v>2612</v>
      </c>
      <c r="S1709" s="102" t="s">
        <v>29</v>
      </c>
      <c r="T1709" s="102" t="s">
        <v>2289</v>
      </c>
      <c r="U1709" s="102" t="s">
        <v>3334</v>
      </c>
    </row>
    <row r="1710" spans="12:21" x14ac:dyDescent="0.2">
      <c r="L1710" s="102">
        <v>319</v>
      </c>
      <c r="M1710" t="s">
        <v>664</v>
      </c>
      <c r="N1710" t="s">
        <v>3792</v>
      </c>
      <c r="O1710" t="s">
        <v>786</v>
      </c>
      <c r="P1710" s="102">
        <v>10043</v>
      </c>
      <c r="Q1710" s="102"/>
      <c r="R1710" t="s">
        <v>2339</v>
      </c>
      <c r="S1710" s="102" t="s">
        <v>29</v>
      </c>
      <c r="T1710" s="102" t="s">
        <v>2289</v>
      </c>
      <c r="U1710" s="102" t="s">
        <v>3334</v>
      </c>
    </row>
    <row r="1711" spans="12:21" x14ac:dyDescent="0.2">
      <c r="L1711" s="102">
        <v>238</v>
      </c>
      <c r="M1711" t="s">
        <v>510</v>
      </c>
      <c r="N1711" t="s">
        <v>5210</v>
      </c>
      <c r="O1711" t="s">
        <v>456</v>
      </c>
      <c r="P1711" s="102">
        <v>29</v>
      </c>
      <c r="Q1711" s="102"/>
      <c r="R1711" t="s">
        <v>3360</v>
      </c>
      <c r="S1711" s="102" t="s">
        <v>29</v>
      </c>
      <c r="T1711" s="102" t="s">
        <v>2289</v>
      </c>
      <c r="U1711" s="102" t="s">
        <v>3334</v>
      </c>
    </row>
    <row r="1712" spans="12:21" x14ac:dyDescent="0.2">
      <c r="L1712" s="102">
        <v>20428</v>
      </c>
      <c r="M1712" t="s">
        <v>619</v>
      </c>
      <c r="N1712" t="s">
        <v>225</v>
      </c>
      <c r="O1712" t="s">
        <v>5211</v>
      </c>
      <c r="P1712" s="102">
        <v>10058</v>
      </c>
      <c r="Q1712" s="102"/>
      <c r="R1712" t="s">
        <v>2549</v>
      </c>
      <c r="S1712" s="102" t="s">
        <v>29</v>
      </c>
      <c r="T1712" s="102" t="s">
        <v>2289</v>
      </c>
      <c r="U1712" s="102" t="s">
        <v>3334</v>
      </c>
    </row>
    <row r="1713" spans="12:21" x14ac:dyDescent="0.2">
      <c r="L1713" s="102">
        <v>30322</v>
      </c>
      <c r="M1713" t="s">
        <v>124</v>
      </c>
      <c r="N1713" t="s">
        <v>138</v>
      </c>
      <c r="O1713" t="s">
        <v>223</v>
      </c>
      <c r="P1713" s="102">
        <v>737</v>
      </c>
      <c r="Q1713" s="102"/>
      <c r="R1713" t="s">
        <v>1542</v>
      </c>
      <c r="S1713" s="102" t="s">
        <v>29</v>
      </c>
      <c r="T1713" s="102" t="s">
        <v>2289</v>
      </c>
      <c r="U1713" s="102" t="s">
        <v>3334</v>
      </c>
    </row>
    <row r="1714" spans="12:21" x14ac:dyDescent="0.2">
      <c r="L1714" s="102">
        <v>17400</v>
      </c>
      <c r="M1714" t="s">
        <v>123</v>
      </c>
      <c r="N1714" t="s">
        <v>27</v>
      </c>
      <c r="O1714" t="s">
        <v>138</v>
      </c>
      <c r="P1714" s="102">
        <v>644</v>
      </c>
      <c r="Q1714" s="102"/>
      <c r="R1714" t="s">
        <v>3353</v>
      </c>
      <c r="S1714" s="102" t="s">
        <v>29</v>
      </c>
      <c r="T1714" s="102" t="s">
        <v>2289</v>
      </c>
      <c r="U1714" s="102" t="s">
        <v>3334</v>
      </c>
    </row>
    <row r="1715" spans="12:21" x14ac:dyDescent="0.2">
      <c r="L1715" s="102">
        <v>30030</v>
      </c>
      <c r="M1715" t="s">
        <v>123</v>
      </c>
      <c r="N1715" t="s">
        <v>54</v>
      </c>
      <c r="O1715" t="s">
        <v>3690</v>
      </c>
      <c r="P1715" s="102">
        <v>644</v>
      </c>
      <c r="Q1715" s="102"/>
      <c r="R1715" t="s">
        <v>3353</v>
      </c>
      <c r="S1715" s="102" t="s">
        <v>29</v>
      </c>
      <c r="T1715" s="102" t="s">
        <v>2289</v>
      </c>
      <c r="U1715" s="102" t="s">
        <v>3334</v>
      </c>
    </row>
    <row r="1716" spans="12:21" x14ac:dyDescent="0.2">
      <c r="L1716" s="102">
        <v>5743</v>
      </c>
      <c r="M1716" t="s">
        <v>340</v>
      </c>
      <c r="N1716" t="s">
        <v>4194</v>
      </c>
      <c r="O1716" t="s">
        <v>27</v>
      </c>
      <c r="P1716" s="102">
        <v>616</v>
      </c>
      <c r="Q1716" s="102"/>
      <c r="R1716" t="s">
        <v>2631</v>
      </c>
      <c r="S1716" s="102" t="s">
        <v>29</v>
      </c>
      <c r="T1716" s="102" t="s">
        <v>2289</v>
      </c>
      <c r="U1716" s="102" t="s">
        <v>3334</v>
      </c>
    </row>
    <row r="1717" spans="12:21" x14ac:dyDescent="0.2">
      <c r="L1717" s="102">
        <v>23584</v>
      </c>
      <c r="M1717" t="s">
        <v>198</v>
      </c>
      <c r="N1717" t="s">
        <v>886</v>
      </c>
      <c r="O1717" t="s">
        <v>348</v>
      </c>
      <c r="P1717" s="102">
        <v>644</v>
      </c>
      <c r="Q1717" s="102"/>
      <c r="R1717" t="s">
        <v>3353</v>
      </c>
      <c r="S1717" s="102" t="s">
        <v>29</v>
      </c>
      <c r="T1717" s="102" t="s">
        <v>2289</v>
      </c>
      <c r="U1717" s="102" t="s">
        <v>3334</v>
      </c>
    </row>
    <row r="1718" spans="12:21" x14ac:dyDescent="0.2">
      <c r="L1718" s="102">
        <v>23078</v>
      </c>
      <c r="M1718" t="s">
        <v>230</v>
      </c>
      <c r="N1718" t="s">
        <v>5212</v>
      </c>
      <c r="O1718" t="s">
        <v>5213</v>
      </c>
      <c r="P1718" s="102">
        <v>10234</v>
      </c>
      <c r="Q1718" s="102"/>
      <c r="R1718" t="s">
        <v>3426</v>
      </c>
      <c r="S1718" s="102" t="s">
        <v>29</v>
      </c>
      <c r="T1718" s="102" t="s">
        <v>2289</v>
      </c>
      <c r="U1718" s="102" t="s">
        <v>3334</v>
      </c>
    </row>
    <row r="1719" spans="12:21" x14ac:dyDescent="0.2">
      <c r="L1719" s="102">
        <v>32081</v>
      </c>
      <c r="M1719" t="s">
        <v>124</v>
      </c>
      <c r="N1719" t="s">
        <v>5214</v>
      </c>
      <c r="O1719" t="s">
        <v>57</v>
      </c>
      <c r="P1719" s="102">
        <v>385</v>
      </c>
      <c r="Q1719" s="102"/>
      <c r="R1719" t="s">
        <v>2665</v>
      </c>
      <c r="S1719" s="102" t="s">
        <v>29</v>
      </c>
      <c r="T1719" s="102" t="s">
        <v>2289</v>
      </c>
      <c r="U1719" s="102" t="s">
        <v>3334</v>
      </c>
    </row>
    <row r="1720" spans="12:21" x14ac:dyDescent="0.2">
      <c r="L1720" s="102">
        <v>32525</v>
      </c>
      <c r="M1720" t="s">
        <v>5215</v>
      </c>
      <c r="N1720" t="s">
        <v>5216</v>
      </c>
      <c r="O1720" t="s">
        <v>36</v>
      </c>
      <c r="P1720" s="102">
        <v>111</v>
      </c>
      <c r="Q1720" s="102"/>
      <c r="R1720" t="s">
        <v>2431</v>
      </c>
      <c r="S1720" s="102" t="s">
        <v>29</v>
      </c>
      <c r="T1720" s="102" t="s">
        <v>2289</v>
      </c>
      <c r="U1720" s="102" t="s">
        <v>3334</v>
      </c>
    </row>
    <row r="1721" spans="12:21" x14ac:dyDescent="0.2">
      <c r="L1721" s="102">
        <v>33289</v>
      </c>
      <c r="M1721" t="s">
        <v>241</v>
      </c>
      <c r="N1721" t="s">
        <v>161</v>
      </c>
      <c r="O1721" t="s">
        <v>215</v>
      </c>
      <c r="P1721" s="102">
        <v>111</v>
      </c>
      <c r="Q1721" s="102"/>
      <c r="R1721" t="s">
        <v>2431</v>
      </c>
      <c r="S1721" s="102" t="s">
        <v>29</v>
      </c>
      <c r="T1721" s="102" t="s">
        <v>2289</v>
      </c>
      <c r="U1721" s="102" t="s">
        <v>3334</v>
      </c>
    </row>
    <row r="1722" spans="12:21" x14ac:dyDescent="0.2">
      <c r="L1722" s="102">
        <v>32527</v>
      </c>
      <c r="M1722" t="s">
        <v>150</v>
      </c>
      <c r="N1722" t="s">
        <v>206</v>
      </c>
      <c r="O1722" t="s">
        <v>5217</v>
      </c>
      <c r="P1722" s="102">
        <v>10116</v>
      </c>
      <c r="Q1722" s="102"/>
      <c r="R1722" t="s">
        <v>2670</v>
      </c>
      <c r="S1722" s="102" t="s">
        <v>29</v>
      </c>
      <c r="T1722" s="102" t="s">
        <v>2289</v>
      </c>
      <c r="U1722" s="102" t="s">
        <v>3334</v>
      </c>
    </row>
    <row r="1723" spans="12:21" x14ac:dyDescent="0.2">
      <c r="L1723" s="102">
        <v>32397</v>
      </c>
      <c r="M1723" t="s">
        <v>5218</v>
      </c>
      <c r="N1723" t="s">
        <v>5219</v>
      </c>
      <c r="O1723" t="s">
        <v>5220</v>
      </c>
      <c r="P1723" s="102">
        <v>574</v>
      </c>
      <c r="Q1723" s="102"/>
      <c r="R1723" t="s">
        <v>3446</v>
      </c>
      <c r="S1723" s="102" t="s">
        <v>29</v>
      </c>
      <c r="T1723" s="102" t="s">
        <v>2289</v>
      </c>
      <c r="U1723" s="102" t="s">
        <v>3334</v>
      </c>
    </row>
    <row r="1724" spans="12:21" x14ac:dyDescent="0.2">
      <c r="L1724" s="102">
        <v>6255</v>
      </c>
      <c r="M1724" t="s">
        <v>136</v>
      </c>
      <c r="N1724" t="s">
        <v>5221</v>
      </c>
      <c r="O1724" t="s">
        <v>520</v>
      </c>
      <c r="P1724" s="102">
        <v>478</v>
      </c>
      <c r="Q1724" s="102"/>
      <c r="R1724" t="s">
        <v>2372</v>
      </c>
      <c r="S1724" s="102" t="s">
        <v>29</v>
      </c>
      <c r="T1724" s="102" t="s">
        <v>2289</v>
      </c>
      <c r="U1724" s="102" t="s">
        <v>3334</v>
      </c>
    </row>
    <row r="1725" spans="12:21" x14ac:dyDescent="0.2">
      <c r="L1725" s="102">
        <v>7255</v>
      </c>
      <c r="M1725" t="s">
        <v>136</v>
      </c>
      <c r="N1725" t="s">
        <v>5222</v>
      </c>
      <c r="O1725" t="s">
        <v>5223</v>
      </c>
      <c r="P1725" s="102">
        <v>478</v>
      </c>
      <c r="Q1725" s="102"/>
      <c r="R1725" t="s">
        <v>2372</v>
      </c>
      <c r="S1725" s="102" t="s">
        <v>29</v>
      </c>
      <c r="T1725" s="102" t="s">
        <v>2289</v>
      </c>
      <c r="U1725" s="102" t="s">
        <v>3334</v>
      </c>
    </row>
    <row r="1726" spans="12:21" x14ac:dyDescent="0.2">
      <c r="L1726" s="102">
        <v>7284</v>
      </c>
      <c r="M1726" t="s">
        <v>3475</v>
      </c>
      <c r="N1726" t="s">
        <v>264</v>
      </c>
      <c r="O1726" t="s">
        <v>783</v>
      </c>
      <c r="P1726" s="102">
        <v>671</v>
      </c>
      <c r="Q1726" s="102"/>
      <c r="R1726" t="s">
        <v>3648</v>
      </c>
      <c r="S1726" s="102" t="s">
        <v>29</v>
      </c>
      <c r="T1726" s="102" t="s">
        <v>2289</v>
      </c>
      <c r="U1726" s="102" t="s">
        <v>3334</v>
      </c>
    </row>
    <row r="1727" spans="12:21" x14ac:dyDescent="0.2">
      <c r="L1727" s="102">
        <v>29348</v>
      </c>
      <c r="M1727" t="s">
        <v>5224</v>
      </c>
      <c r="N1727" t="s">
        <v>5225</v>
      </c>
      <c r="P1727" s="102">
        <v>629</v>
      </c>
      <c r="Q1727" s="102"/>
      <c r="R1727" t="s">
        <v>3485</v>
      </c>
      <c r="S1727" s="102" t="s">
        <v>29</v>
      </c>
      <c r="T1727" s="102" t="s">
        <v>2289</v>
      </c>
      <c r="U1727" s="102" t="s">
        <v>3334</v>
      </c>
    </row>
    <row r="1728" spans="12:21" x14ac:dyDescent="0.2">
      <c r="L1728" s="102">
        <v>22304</v>
      </c>
      <c r="M1728" t="s">
        <v>136</v>
      </c>
      <c r="N1728" t="s">
        <v>206</v>
      </c>
      <c r="O1728" t="s">
        <v>5226</v>
      </c>
      <c r="P1728" s="102">
        <v>10046</v>
      </c>
      <c r="Q1728" s="102"/>
      <c r="R1728" t="s">
        <v>2488</v>
      </c>
      <c r="S1728" s="102" t="s">
        <v>29</v>
      </c>
      <c r="T1728" s="102" t="s">
        <v>2289</v>
      </c>
      <c r="U1728" s="102" t="s">
        <v>3334</v>
      </c>
    </row>
    <row r="1729" spans="12:21" x14ac:dyDescent="0.2">
      <c r="L1729" s="102">
        <v>22605</v>
      </c>
      <c r="M1729" t="s">
        <v>5227</v>
      </c>
      <c r="N1729" t="s">
        <v>3335</v>
      </c>
      <c r="O1729" t="s">
        <v>5228</v>
      </c>
      <c r="P1729" s="102">
        <v>603</v>
      </c>
      <c r="Q1729" s="102"/>
      <c r="R1729" t="s">
        <v>2384</v>
      </c>
      <c r="S1729" s="102" t="s">
        <v>29</v>
      </c>
      <c r="T1729" s="102" t="s">
        <v>2289</v>
      </c>
      <c r="U1729" s="102" t="s">
        <v>3334</v>
      </c>
    </row>
    <row r="1730" spans="12:21" x14ac:dyDescent="0.2">
      <c r="L1730" s="102">
        <v>241</v>
      </c>
      <c r="M1730" t="s">
        <v>256</v>
      </c>
      <c r="N1730" t="s">
        <v>3370</v>
      </c>
      <c r="O1730" t="s">
        <v>2397</v>
      </c>
      <c r="P1730" s="102">
        <v>10134</v>
      </c>
      <c r="Q1730" s="102"/>
      <c r="R1730" t="s">
        <v>3483</v>
      </c>
      <c r="S1730" s="102" t="s">
        <v>29</v>
      </c>
      <c r="T1730" s="102" t="s">
        <v>2289</v>
      </c>
      <c r="U1730" s="102" t="s">
        <v>3334</v>
      </c>
    </row>
    <row r="1731" spans="12:21" x14ac:dyDescent="0.2">
      <c r="L1731" s="102">
        <v>23175</v>
      </c>
      <c r="M1731" t="s">
        <v>5229</v>
      </c>
      <c r="N1731" t="s">
        <v>363</v>
      </c>
      <c r="O1731" t="s">
        <v>234</v>
      </c>
      <c r="P1731" s="102">
        <v>10046</v>
      </c>
      <c r="Q1731" s="102"/>
      <c r="R1731" t="s">
        <v>2488</v>
      </c>
      <c r="S1731" s="102" t="s">
        <v>29</v>
      </c>
      <c r="T1731" s="102" t="s">
        <v>2289</v>
      </c>
      <c r="U1731" s="102" t="s">
        <v>3334</v>
      </c>
    </row>
    <row r="1732" spans="12:21" x14ac:dyDescent="0.2">
      <c r="L1732" s="102">
        <v>291</v>
      </c>
      <c r="M1732" t="s">
        <v>32</v>
      </c>
      <c r="N1732" t="s">
        <v>3772</v>
      </c>
      <c r="O1732" t="s">
        <v>5230</v>
      </c>
      <c r="P1732" s="102">
        <v>10279</v>
      </c>
      <c r="Q1732" s="102"/>
      <c r="R1732" t="s">
        <v>2800</v>
      </c>
      <c r="S1732" s="102" t="s">
        <v>29</v>
      </c>
      <c r="T1732" s="102" t="s">
        <v>2289</v>
      </c>
      <c r="U1732" s="102" t="s">
        <v>3334</v>
      </c>
    </row>
    <row r="1733" spans="12:21" x14ac:dyDescent="0.2">
      <c r="L1733" s="102">
        <v>317</v>
      </c>
      <c r="M1733" t="s">
        <v>37</v>
      </c>
      <c r="N1733" t="s">
        <v>5231</v>
      </c>
      <c r="O1733" t="s">
        <v>438</v>
      </c>
      <c r="P1733" s="102">
        <v>252</v>
      </c>
      <c r="Q1733" s="102"/>
      <c r="R1733" t="s">
        <v>2503</v>
      </c>
      <c r="S1733" s="102" t="s">
        <v>29</v>
      </c>
      <c r="T1733" s="102" t="s">
        <v>2289</v>
      </c>
      <c r="U1733" s="102" t="s">
        <v>3334</v>
      </c>
    </row>
    <row r="1734" spans="12:21" x14ac:dyDescent="0.2">
      <c r="L1734" s="102">
        <v>6126</v>
      </c>
      <c r="M1734" t="s">
        <v>37</v>
      </c>
      <c r="N1734" t="s">
        <v>289</v>
      </c>
      <c r="O1734" t="s">
        <v>57</v>
      </c>
      <c r="P1734" s="102">
        <v>10097</v>
      </c>
      <c r="Q1734" s="102"/>
      <c r="R1734" t="s">
        <v>4473</v>
      </c>
      <c r="S1734" s="102" t="s">
        <v>29</v>
      </c>
      <c r="T1734" s="102" t="s">
        <v>2289</v>
      </c>
      <c r="U1734" s="102" t="s">
        <v>3334</v>
      </c>
    </row>
    <row r="1735" spans="12:21" x14ac:dyDescent="0.2">
      <c r="L1735" s="102">
        <v>20073</v>
      </c>
      <c r="M1735" t="s">
        <v>239</v>
      </c>
      <c r="N1735" t="s">
        <v>5232</v>
      </c>
      <c r="O1735" t="s">
        <v>4302</v>
      </c>
      <c r="P1735" s="102">
        <v>269</v>
      </c>
      <c r="Q1735" s="102"/>
      <c r="R1735" t="s">
        <v>2765</v>
      </c>
      <c r="S1735" s="102" t="s">
        <v>29</v>
      </c>
      <c r="T1735" s="102" t="s">
        <v>2289</v>
      </c>
      <c r="U1735" s="102" t="s">
        <v>3334</v>
      </c>
    </row>
    <row r="1736" spans="12:21" x14ac:dyDescent="0.2">
      <c r="L1736" s="102">
        <v>27988</v>
      </c>
      <c r="M1736" t="s">
        <v>192</v>
      </c>
      <c r="N1736" t="s">
        <v>3573</v>
      </c>
      <c r="O1736" t="s">
        <v>834</v>
      </c>
      <c r="P1736" s="102">
        <v>251</v>
      </c>
      <c r="Q1736" s="102"/>
      <c r="R1736" t="s">
        <v>2547</v>
      </c>
      <c r="S1736" s="102" t="s">
        <v>29</v>
      </c>
      <c r="T1736" s="102" t="s">
        <v>2289</v>
      </c>
      <c r="U1736" s="102" t="s">
        <v>3334</v>
      </c>
    </row>
    <row r="1737" spans="12:21" x14ac:dyDescent="0.2">
      <c r="L1737" s="102">
        <v>25902</v>
      </c>
      <c r="M1737" t="s">
        <v>142</v>
      </c>
      <c r="N1737" t="s">
        <v>4323</v>
      </c>
      <c r="O1737" t="s">
        <v>5233</v>
      </c>
      <c r="P1737" s="102">
        <v>10311</v>
      </c>
      <c r="Q1737" s="102"/>
      <c r="R1737" t="s">
        <v>4419</v>
      </c>
      <c r="S1737" s="102" t="s">
        <v>29</v>
      </c>
      <c r="T1737" s="102" t="s">
        <v>2289</v>
      </c>
      <c r="U1737" s="102" t="s">
        <v>3334</v>
      </c>
    </row>
    <row r="1738" spans="12:21" x14ac:dyDescent="0.2">
      <c r="L1738" s="102">
        <v>24659</v>
      </c>
      <c r="M1738" t="s">
        <v>30</v>
      </c>
      <c r="N1738" t="s">
        <v>93</v>
      </c>
      <c r="O1738" t="s">
        <v>138</v>
      </c>
      <c r="P1738" s="102">
        <v>293</v>
      </c>
      <c r="Q1738" s="102"/>
      <c r="R1738" t="s">
        <v>2329</v>
      </c>
      <c r="S1738" s="102" t="s">
        <v>29</v>
      </c>
      <c r="T1738" s="102" t="s">
        <v>2289</v>
      </c>
      <c r="U1738" s="102" t="s">
        <v>3334</v>
      </c>
    </row>
    <row r="1739" spans="12:21" x14ac:dyDescent="0.2">
      <c r="L1739" s="102">
        <v>22004</v>
      </c>
      <c r="M1739" t="s">
        <v>707</v>
      </c>
      <c r="N1739" t="s">
        <v>5234</v>
      </c>
      <c r="O1739" t="s">
        <v>5235</v>
      </c>
      <c r="P1739" s="102">
        <v>10173</v>
      </c>
      <c r="Q1739" s="102"/>
      <c r="R1739" t="s">
        <v>2311</v>
      </c>
      <c r="S1739" s="102" t="s">
        <v>29</v>
      </c>
      <c r="T1739" s="102" t="s">
        <v>2289</v>
      </c>
      <c r="U1739" s="102" t="s">
        <v>3334</v>
      </c>
    </row>
    <row r="1740" spans="12:21" x14ac:dyDescent="0.2">
      <c r="L1740" s="102">
        <v>24669</v>
      </c>
      <c r="M1740" t="s">
        <v>62</v>
      </c>
      <c r="N1740" t="s">
        <v>5236</v>
      </c>
      <c r="O1740" t="s">
        <v>5237</v>
      </c>
      <c r="P1740" s="102">
        <v>10424</v>
      </c>
      <c r="Q1740" s="102"/>
      <c r="R1740" t="s">
        <v>3212</v>
      </c>
      <c r="S1740" s="102" t="s">
        <v>29</v>
      </c>
      <c r="T1740" s="102" t="s">
        <v>2289</v>
      </c>
      <c r="U1740" s="102" t="s">
        <v>3334</v>
      </c>
    </row>
    <row r="1741" spans="12:21" x14ac:dyDescent="0.2">
      <c r="L1741" s="102">
        <v>24843</v>
      </c>
      <c r="M1741" t="s">
        <v>5238</v>
      </c>
      <c r="N1741" t="s">
        <v>5239</v>
      </c>
      <c r="O1741" t="s">
        <v>497</v>
      </c>
      <c r="P1741" s="102">
        <v>290</v>
      </c>
      <c r="Q1741" s="102"/>
      <c r="R1741" t="s">
        <v>1419</v>
      </c>
      <c r="S1741" s="102" t="s">
        <v>29</v>
      </c>
      <c r="T1741" s="102" t="s">
        <v>2289</v>
      </c>
      <c r="U1741" s="102" t="s">
        <v>3334</v>
      </c>
    </row>
    <row r="1742" spans="12:21" x14ac:dyDescent="0.2">
      <c r="L1742" s="102">
        <v>260</v>
      </c>
      <c r="M1742" t="s">
        <v>4645</v>
      </c>
      <c r="N1742" t="s">
        <v>223</v>
      </c>
      <c r="O1742" t="s">
        <v>44</v>
      </c>
      <c r="P1742" s="102">
        <v>243</v>
      </c>
      <c r="Q1742" s="102"/>
      <c r="R1742" t="s">
        <v>2607</v>
      </c>
      <c r="S1742" s="102" t="s">
        <v>29</v>
      </c>
      <c r="T1742" s="102" t="s">
        <v>2289</v>
      </c>
      <c r="U1742" s="102" t="s">
        <v>3334</v>
      </c>
    </row>
    <row r="1743" spans="12:21" x14ac:dyDescent="0.2">
      <c r="L1743" s="102">
        <v>246</v>
      </c>
      <c r="M1743" t="s">
        <v>187</v>
      </c>
      <c r="N1743" t="s">
        <v>5240</v>
      </c>
      <c r="O1743" t="s">
        <v>4385</v>
      </c>
      <c r="P1743" s="102">
        <v>293</v>
      </c>
      <c r="Q1743" s="102"/>
      <c r="R1743" t="s">
        <v>2329</v>
      </c>
      <c r="S1743" s="102" t="s">
        <v>29</v>
      </c>
      <c r="T1743" s="102" t="s">
        <v>2289</v>
      </c>
      <c r="U1743" s="102" t="s">
        <v>3334</v>
      </c>
    </row>
    <row r="1744" spans="12:21" x14ac:dyDescent="0.2">
      <c r="L1744" s="102">
        <v>24727</v>
      </c>
      <c r="M1744" t="s">
        <v>30</v>
      </c>
      <c r="N1744" t="s">
        <v>5241</v>
      </c>
      <c r="O1744" t="s">
        <v>3356</v>
      </c>
      <c r="P1744" s="102">
        <v>736</v>
      </c>
      <c r="Q1744" s="102"/>
      <c r="R1744" t="s">
        <v>2300</v>
      </c>
      <c r="S1744" s="102" t="s">
        <v>29</v>
      </c>
      <c r="T1744" s="102" t="s">
        <v>2289</v>
      </c>
      <c r="U1744" s="102" t="s">
        <v>3334</v>
      </c>
    </row>
    <row r="1745" spans="12:21" x14ac:dyDescent="0.2">
      <c r="L1745" s="102">
        <v>18292</v>
      </c>
      <c r="M1745" t="s">
        <v>241</v>
      </c>
      <c r="N1745" t="s">
        <v>35</v>
      </c>
      <c r="O1745" t="s">
        <v>35</v>
      </c>
      <c r="P1745" s="102">
        <v>128</v>
      </c>
      <c r="Q1745" s="102"/>
      <c r="R1745" t="s">
        <v>2363</v>
      </c>
      <c r="S1745" s="102" t="s">
        <v>29</v>
      </c>
      <c r="T1745" s="102" t="s">
        <v>2289</v>
      </c>
      <c r="U1745" s="102" t="s">
        <v>3334</v>
      </c>
    </row>
    <row r="1746" spans="12:21" x14ac:dyDescent="0.2">
      <c r="L1746" s="102">
        <v>24731</v>
      </c>
      <c r="M1746" t="s">
        <v>130</v>
      </c>
      <c r="N1746" t="s">
        <v>164</v>
      </c>
      <c r="O1746" t="s">
        <v>2216</v>
      </c>
      <c r="P1746" s="102">
        <v>269</v>
      </c>
      <c r="Q1746" s="102"/>
      <c r="R1746" t="s">
        <v>2765</v>
      </c>
      <c r="S1746" s="102" t="s">
        <v>29</v>
      </c>
      <c r="T1746" s="102" t="s">
        <v>2289</v>
      </c>
      <c r="U1746" s="102" t="s">
        <v>3334</v>
      </c>
    </row>
    <row r="1747" spans="12:21" x14ac:dyDescent="0.2">
      <c r="L1747" s="102">
        <v>321</v>
      </c>
      <c r="M1747" t="s">
        <v>121</v>
      </c>
      <c r="N1747" t="s">
        <v>64</v>
      </c>
      <c r="O1747" t="s">
        <v>5242</v>
      </c>
      <c r="P1747" s="102">
        <v>10275</v>
      </c>
      <c r="Q1747" s="102"/>
      <c r="R1747" t="s">
        <v>2698</v>
      </c>
      <c r="S1747" s="102" t="s">
        <v>29</v>
      </c>
      <c r="T1747" s="102" t="s">
        <v>2289</v>
      </c>
      <c r="U1747" s="102" t="s">
        <v>3334</v>
      </c>
    </row>
    <row r="1748" spans="12:21" x14ac:dyDescent="0.2">
      <c r="L1748" s="102">
        <v>4186</v>
      </c>
      <c r="M1748" t="s">
        <v>136</v>
      </c>
      <c r="N1748" t="s">
        <v>2610</v>
      </c>
      <c r="O1748" t="s">
        <v>3686</v>
      </c>
      <c r="P1748" s="102">
        <v>575</v>
      </c>
      <c r="Q1748" s="102"/>
      <c r="R1748" t="s">
        <v>118</v>
      </c>
      <c r="S1748" s="102" t="s">
        <v>29</v>
      </c>
      <c r="T1748" s="102" t="s">
        <v>2289</v>
      </c>
      <c r="U1748" s="102" t="s">
        <v>3334</v>
      </c>
    </row>
    <row r="1749" spans="12:21" x14ac:dyDescent="0.2">
      <c r="L1749" s="102">
        <v>18937</v>
      </c>
      <c r="M1749" t="s">
        <v>214</v>
      </c>
      <c r="N1749" t="s">
        <v>5243</v>
      </c>
      <c r="O1749" t="s">
        <v>5244</v>
      </c>
      <c r="P1749" s="102">
        <v>10108</v>
      </c>
      <c r="Q1749" s="102"/>
      <c r="R1749" t="s">
        <v>3534</v>
      </c>
      <c r="S1749" s="102" t="s">
        <v>29</v>
      </c>
      <c r="T1749" s="102" t="s">
        <v>2289</v>
      </c>
      <c r="U1749" s="102" t="s">
        <v>3334</v>
      </c>
    </row>
    <row r="1750" spans="12:21" x14ac:dyDescent="0.2">
      <c r="L1750" s="102">
        <v>24586</v>
      </c>
      <c r="M1750" t="s">
        <v>1320</v>
      </c>
      <c r="N1750" t="s">
        <v>5245</v>
      </c>
      <c r="O1750" t="s">
        <v>4525</v>
      </c>
      <c r="P1750" s="102">
        <v>292</v>
      </c>
      <c r="Q1750" s="102"/>
      <c r="R1750" t="s">
        <v>2330</v>
      </c>
      <c r="S1750" s="102" t="s">
        <v>29</v>
      </c>
      <c r="T1750" s="102" t="s">
        <v>2289</v>
      </c>
      <c r="U1750" s="102" t="s">
        <v>3334</v>
      </c>
    </row>
    <row r="1751" spans="12:21" x14ac:dyDescent="0.2">
      <c r="L1751" s="102">
        <v>24658</v>
      </c>
      <c r="M1751" t="s">
        <v>3556</v>
      </c>
      <c r="N1751" t="s">
        <v>312</v>
      </c>
      <c r="O1751" t="s">
        <v>48</v>
      </c>
      <c r="P1751" s="102">
        <v>243</v>
      </c>
      <c r="Q1751" s="102"/>
      <c r="R1751" t="s">
        <v>2607</v>
      </c>
      <c r="S1751" s="102" t="s">
        <v>29</v>
      </c>
      <c r="T1751" s="102" t="s">
        <v>2289</v>
      </c>
      <c r="U1751" s="102" t="s">
        <v>3334</v>
      </c>
    </row>
    <row r="1752" spans="12:21" x14ac:dyDescent="0.2">
      <c r="L1752" s="102">
        <v>18934</v>
      </c>
      <c r="M1752" t="s">
        <v>121</v>
      </c>
      <c r="N1752" t="s">
        <v>253</v>
      </c>
      <c r="O1752" t="s">
        <v>5246</v>
      </c>
      <c r="P1752" s="102">
        <v>10108</v>
      </c>
      <c r="Q1752" s="102"/>
      <c r="R1752" t="s">
        <v>3534</v>
      </c>
      <c r="S1752" s="102" t="s">
        <v>29</v>
      </c>
      <c r="T1752" s="102" t="s">
        <v>2289</v>
      </c>
      <c r="U1752" s="102" t="s">
        <v>3334</v>
      </c>
    </row>
    <row r="1753" spans="12:21" x14ac:dyDescent="0.2">
      <c r="L1753" s="102">
        <v>10488</v>
      </c>
      <c r="M1753" t="s">
        <v>148</v>
      </c>
      <c r="N1753" t="s">
        <v>57</v>
      </c>
      <c r="O1753" t="s">
        <v>2045</v>
      </c>
      <c r="P1753" s="102">
        <v>736</v>
      </c>
      <c r="Q1753" s="102"/>
      <c r="R1753" t="s">
        <v>2300</v>
      </c>
      <c r="S1753" s="102" t="s">
        <v>29</v>
      </c>
      <c r="T1753" s="102" t="s">
        <v>2289</v>
      </c>
      <c r="U1753" s="102" t="s">
        <v>3334</v>
      </c>
    </row>
    <row r="1754" spans="12:21" x14ac:dyDescent="0.2">
      <c r="L1754" s="102">
        <v>18899</v>
      </c>
      <c r="M1754" t="s">
        <v>60</v>
      </c>
      <c r="N1754" t="s">
        <v>43</v>
      </c>
      <c r="O1754" t="s">
        <v>364</v>
      </c>
      <c r="P1754" s="102">
        <v>262</v>
      </c>
      <c r="Q1754" s="102"/>
      <c r="R1754" t="s">
        <v>2481</v>
      </c>
      <c r="S1754" s="102" t="s">
        <v>29</v>
      </c>
      <c r="T1754" s="102" t="s">
        <v>2289</v>
      </c>
      <c r="U1754" s="102" t="s">
        <v>3334</v>
      </c>
    </row>
    <row r="1755" spans="12:21" x14ac:dyDescent="0.2">
      <c r="L1755" s="102">
        <v>16276</v>
      </c>
      <c r="M1755" t="s">
        <v>225</v>
      </c>
      <c r="N1755" t="s">
        <v>4608</v>
      </c>
      <c r="O1755" t="s">
        <v>226</v>
      </c>
      <c r="P1755" s="102">
        <v>130</v>
      </c>
      <c r="Q1755" s="102"/>
      <c r="R1755" t="s">
        <v>3569</v>
      </c>
      <c r="S1755" s="102" t="s">
        <v>29</v>
      </c>
      <c r="T1755" s="102" t="s">
        <v>2289</v>
      </c>
      <c r="U1755" s="102" t="s">
        <v>3334</v>
      </c>
    </row>
    <row r="1756" spans="12:21" x14ac:dyDescent="0.2">
      <c r="L1756" s="102">
        <v>29482</v>
      </c>
      <c r="M1756" t="s">
        <v>3584</v>
      </c>
      <c r="N1756" t="s">
        <v>5247</v>
      </c>
      <c r="O1756" t="s">
        <v>5248</v>
      </c>
      <c r="P1756" s="102">
        <v>243</v>
      </c>
      <c r="Q1756" s="102"/>
      <c r="R1756" t="s">
        <v>2607</v>
      </c>
      <c r="S1756" s="102" t="s">
        <v>29</v>
      </c>
      <c r="T1756" s="102" t="s">
        <v>2289</v>
      </c>
      <c r="U1756" s="102" t="s">
        <v>3334</v>
      </c>
    </row>
    <row r="1757" spans="12:21" x14ac:dyDescent="0.2">
      <c r="L1757" s="102">
        <v>24725</v>
      </c>
      <c r="M1757" t="s">
        <v>218</v>
      </c>
      <c r="N1757" t="s">
        <v>3335</v>
      </c>
      <c r="O1757" t="s">
        <v>174</v>
      </c>
      <c r="P1757" s="102">
        <v>10279</v>
      </c>
      <c r="Q1757" s="102"/>
      <c r="R1757" t="s">
        <v>2800</v>
      </c>
      <c r="S1757" s="102" t="s">
        <v>29</v>
      </c>
      <c r="T1757" s="102" t="s">
        <v>2289</v>
      </c>
      <c r="U1757" s="102" t="s">
        <v>3334</v>
      </c>
    </row>
    <row r="1758" spans="12:21" x14ac:dyDescent="0.2">
      <c r="L1758" s="102">
        <v>279</v>
      </c>
      <c r="M1758" t="s">
        <v>3584</v>
      </c>
      <c r="N1758" t="s">
        <v>5249</v>
      </c>
      <c r="O1758" t="s">
        <v>5250</v>
      </c>
      <c r="P1758" s="102">
        <v>293</v>
      </c>
      <c r="Q1758" s="102"/>
      <c r="R1758" t="s">
        <v>2329</v>
      </c>
      <c r="S1758" s="102" t="s">
        <v>29</v>
      </c>
      <c r="T1758" s="102" t="s">
        <v>2289</v>
      </c>
      <c r="U1758" s="102" t="s">
        <v>3334</v>
      </c>
    </row>
    <row r="1759" spans="12:21" x14ac:dyDescent="0.2">
      <c r="L1759" s="102">
        <v>24764</v>
      </c>
      <c r="M1759" t="s">
        <v>230</v>
      </c>
      <c r="N1759" t="s">
        <v>676</v>
      </c>
      <c r="O1759" t="s">
        <v>5251</v>
      </c>
      <c r="P1759" s="102">
        <v>246</v>
      </c>
      <c r="Q1759" s="102"/>
      <c r="R1759" t="s">
        <v>3540</v>
      </c>
      <c r="S1759" s="102" t="s">
        <v>29</v>
      </c>
      <c r="T1759" s="102" t="s">
        <v>2289</v>
      </c>
      <c r="U1759" s="102" t="s">
        <v>3334</v>
      </c>
    </row>
    <row r="1760" spans="12:21" x14ac:dyDescent="0.2">
      <c r="L1760" s="102">
        <v>24649</v>
      </c>
      <c r="M1760" t="s">
        <v>102</v>
      </c>
      <c r="N1760" t="s">
        <v>215</v>
      </c>
      <c r="O1760" t="s">
        <v>3551</v>
      </c>
      <c r="P1760" s="102">
        <v>10279</v>
      </c>
      <c r="Q1760" s="102"/>
      <c r="R1760" t="s">
        <v>2800</v>
      </c>
      <c r="S1760" s="102" t="s">
        <v>29</v>
      </c>
      <c r="T1760" s="102" t="s">
        <v>2289</v>
      </c>
      <c r="U1760" s="102" t="s">
        <v>3334</v>
      </c>
    </row>
    <row r="1761" spans="12:21" x14ac:dyDescent="0.2">
      <c r="L1761" s="102">
        <v>24620</v>
      </c>
      <c r="M1761" t="s">
        <v>5252</v>
      </c>
      <c r="N1761" t="s">
        <v>5253</v>
      </c>
      <c r="O1761" t="s">
        <v>5051</v>
      </c>
      <c r="P1761" s="102">
        <v>10292</v>
      </c>
      <c r="Q1761" s="102"/>
      <c r="R1761" t="s">
        <v>2790</v>
      </c>
      <c r="S1761" s="102" t="s">
        <v>29</v>
      </c>
      <c r="T1761" s="102" t="s">
        <v>2289</v>
      </c>
      <c r="U1761" s="102" t="s">
        <v>3334</v>
      </c>
    </row>
    <row r="1762" spans="12:21" x14ac:dyDescent="0.2">
      <c r="L1762" s="102">
        <v>24772</v>
      </c>
      <c r="M1762" t="s">
        <v>192</v>
      </c>
      <c r="N1762" t="s">
        <v>34</v>
      </c>
      <c r="O1762" t="s">
        <v>71</v>
      </c>
      <c r="P1762" s="102">
        <v>10297</v>
      </c>
      <c r="Q1762" s="102"/>
      <c r="R1762" t="s">
        <v>4497</v>
      </c>
      <c r="S1762" s="102" t="s">
        <v>29</v>
      </c>
      <c r="T1762" s="102" t="s">
        <v>2289</v>
      </c>
      <c r="U1762" s="102" t="s">
        <v>3334</v>
      </c>
    </row>
    <row r="1763" spans="12:21" x14ac:dyDescent="0.2">
      <c r="L1763" s="102">
        <v>8346</v>
      </c>
      <c r="M1763" t="s">
        <v>37</v>
      </c>
      <c r="N1763" t="s">
        <v>224</v>
      </c>
      <c r="O1763" t="s">
        <v>5254</v>
      </c>
      <c r="P1763" s="102">
        <v>292</v>
      </c>
      <c r="Q1763" s="102"/>
      <c r="R1763" t="s">
        <v>2330</v>
      </c>
      <c r="S1763" s="102" t="s">
        <v>29</v>
      </c>
      <c r="T1763" s="102" t="s">
        <v>2289</v>
      </c>
      <c r="U1763" s="102" t="s">
        <v>3334</v>
      </c>
    </row>
    <row r="1764" spans="12:21" x14ac:dyDescent="0.2">
      <c r="L1764" s="102">
        <v>8246</v>
      </c>
      <c r="M1764" t="s">
        <v>127</v>
      </c>
      <c r="N1764" t="s">
        <v>65</v>
      </c>
      <c r="O1764" t="s">
        <v>57</v>
      </c>
      <c r="P1764" s="102">
        <v>292</v>
      </c>
      <c r="Q1764" s="102"/>
      <c r="R1764" t="s">
        <v>2330</v>
      </c>
      <c r="S1764" s="102" t="s">
        <v>29</v>
      </c>
      <c r="T1764" s="102" t="s">
        <v>2289</v>
      </c>
      <c r="U1764" s="102" t="s">
        <v>3334</v>
      </c>
    </row>
    <row r="1765" spans="12:21" x14ac:dyDescent="0.2">
      <c r="L1765" s="102">
        <v>27365</v>
      </c>
      <c r="M1765" t="s">
        <v>30</v>
      </c>
      <c r="N1765" t="s">
        <v>5255</v>
      </c>
      <c r="O1765" t="s">
        <v>5256</v>
      </c>
      <c r="P1765" s="102">
        <v>293</v>
      </c>
      <c r="Q1765" s="102"/>
      <c r="R1765" t="s">
        <v>2329</v>
      </c>
      <c r="S1765" s="102" t="s">
        <v>29</v>
      </c>
      <c r="T1765" s="102" t="s">
        <v>2289</v>
      </c>
      <c r="U1765" s="102" t="s">
        <v>3334</v>
      </c>
    </row>
    <row r="1766" spans="12:21" x14ac:dyDescent="0.2">
      <c r="L1766" s="102">
        <v>29483</v>
      </c>
      <c r="M1766" t="s">
        <v>647</v>
      </c>
      <c r="N1766" t="s">
        <v>5257</v>
      </c>
      <c r="O1766" t="s">
        <v>5258</v>
      </c>
      <c r="P1766" s="102">
        <v>10419</v>
      </c>
      <c r="Q1766" s="102"/>
      <c r="R1766" t="s">
        <v>2900</v>
      </c>
      <c r="S1766" s="102" t="s">
        <v>29</v>
      </c>
      <c r="T1766" s="102" t="s">
        <v>2289</v>
      </c>
      <c r="U1766" s="102" t="s">
        <v>3334</v>
      </c>
    </row>
    <row r="1767" spans="12:21" x14ac:dyDescent="0.2">
      <c r="L1767" s="102">
        <v>24974</v>
      </c>
      <c r="M1767" t="s">
        <v>136</v>
      </c>
      <c r="N1767" t="s">
        <v>5259</v>
      </c>
      <c r="O1767" t="s">
        <v>5260</v>
      </c>
      <c r="P1767" s="102">
        <v>520</v>
      </c>
      <c r="Q1767" s="102"/>
      <c r="R1767" t="s">
        <v>3564</v>
      </c>
      <c r="S1767" s="102" t="s">
        <v>29</v>
      </c>
      <c r="T1767" s="102" t="s">
        <v>2289</v>
      </c>
      <c r="U1767" s="102" t="s">
        <v>3334</v>
      </c>
    </row>
    <row r="1768" spans="12:21" x14ac:dyDescent="0.2">
      <c r="L1768" s="102">
        <v>5320</v>
      </c>
      <c r="M1768" t="s">
        <v>37</v>
      </c>
      <c r="N1768" t="s">
        <v>54</v>
      </c>
      <c r="O1768" t="s">
        <v>5261</v>
      </c>
      <c r="P1768" s="102">
        <v>433</v>
      </c>
      <c r="Q1768" s="102"/>
      <c r="R1768" t="s">
        <v>3566</v>
      </c>
      <c r="S1768" s="102" t="s">
        <v>29</v>
      </c>
      <c r="T1768" s="102" t="s">
        <v>2289</v>
      </c>
      <c r="U1768" s="102" t="s">
        <v>3334</v>
      </c>
    </row>
    <row r="1769" spans="12:21" x14ac:dyDescent="0.2">
      <c r="L1769" s="102">
        <v>32253</v>
      </c>
      <c r="M1769" t="s">
        <v>153</v>
      </c>
      <c r="N1769" t="s">
        <v>828</v>
      </c>
      <c r="O1769" t="s">
        <v>2121</v>
      </c>
      <c r="P1769" s="102">
        <v>268</v>
      </c>
      <c r="Q1769" s="102"/>
      <c r="R1769" t="s">
        <v>2721</v>
      </c>
      <c r="S1769" s="102" t="s">
        <v>29</v>
      </c>
      <c r="T1769" s="102" t="s">
        <v>2289</v>
      </c>
      <c r="U1769" s="102" t="s">
        <v>3334</v>
      </c>
    </row>
    <row r="1770" spans="12:21" x14ac:dyDescent="0.2">
      <c r="L1770" s="102">
        <v>251</v>
      </c>
      <c r="M1770" t="s">
        <v>5262</v>
      </c>
      <c r="N1770" t="s">
        <v>5263</v>
      </c>
      <c r="O1770" t="s">
        <v>222</v>
      </c>
      <c r="P1770" s="102">
        <v>260</v>
      </c>
      <c r="Q1770" s="102"/>
      <c r="R1770" t="s">
        <v>2782</v>
      </c>
      <c r="S1770" s="102" t="s">
        <v>29</v>
      </c>
      <c r="T1770" s="102" t="s">
        <v>2289</v>
      </c>
      <c r="U1770" s="102" t="s">
        <v>3334</v>
      </c>
    </row>
    <row r="1771" spans="12:21" x14ac:dyDescent="0.2">
      <c r="L1771" s="102">
        <v>24648</v>
      </c>
      <c r="M1771" t="s">
        <v>4715</v>
      </c>
      <c r="N1771" t="s">
        <v>4957</v>
      </c>
      <c r="O1771" t="s">
        <v>979</v>
      </c>
      <c r="P1771" s="102">
        <v>10108</v>
      </c>
      <c r="Q1771" s="102"/>
      <c r="R1771" t="s">
        <v>3534</v>
      </c>
      <c r="S1771" s="102" t="s">
        <v>29</v>
      </c>
      <c r="T1771" s="102" t="s">
        <v>2289</v>
      </c>
      <c r="U1771" s="102" t="s">
        <v>3334</v>
      </c>
    </row>
    <row r="1772" spans="12:21" x14ac:dyDescent="0.2">
      <c r="L1772" s="102">
        <v>24588</v>
      </c>
      <c r="M1772" t="s">
        <v>30</v>
      </c>
      <c r="N1772" t="s">
        <v>5264</v>
      </c>
      <c r="O1772" t="s">
        <v>128</v>
      </c>
      <c r="P1772" s="102">
        <v>10292</v>
      </c>
      <c r="Q1772" s="102"/>
      <c r="R1772" t="s">
        <v>2790</v>
      </c>
      <c r="S1772" s="102" t="s">
        <v>29</v>
      </c>
      <c r="T1772" s="102" t="s">
        <v>2289</v>
      </c>
      <c r="U1772" s="102" t="s">
        <v>3334</v>
      </c>
    </row>
    <row r="1773" spans="12:21" x14ac:dyDescent="0.2">
      <c r="L1773" s="102">
        <v>24840</v>
      </c>
      <c r="M1773" t="s">
        <v>214</v>
      </c>
      <c r="N1773" t="s">
        <v>5265</v>
      </c>
      <c r="O1773" t="s">
        <v>5266</v>
      </c>
      <c r="P1773" s="102">
        <v>655</v>
      </c>
      <c r="Q1773" s="102"/>
      <c r="R1773" t="s">
        <v>1516</v>
      </c>
      <c r="S1773" s="102" t="s">
        <v>29</v>
      </c>
      <c r="T1773" s="102" t="s">
        <v>2289</v>
      </c>
      <c r="U1773" s="102" t="s">
        <v>3334</v>
      </c>
    </row>
    <row r="1774" spans="12:21" x14ac:dyDescent="0.2">
      <c r="L1774" s="102">
        <v>10368</v>
      </c>
      <c r="M1774" t="s">
        <v>214</v>
      </c>
      <c r="N1774" t="s">
        <v>5267</v>
      </c>
      <c r="O1774" t="s">
        <v>4357</v>
      </c>
      <c r="P1774" s="102">
        <v>128</v>
      </c>
      <c r="Q1774" s="102"/>
      <c r="R1774" t="s">
        <v>2363</v>
      </c>
      <c r="S1774" s="102" t="s">
        <v>29</v>
      </c>
      <c r="T1774" s="102" t="s">
        <v>2289</v>
      </c>
      <c r="U1774" s="102" t="s">
        <v>3334</v>
      </c>
    </row>
    <row r="1775" spans="12:21" x14ac:dyDescent="0.2">
      <c r="L1775" s="102">
        <v>24771</v>
      </c>
      <c r="M1775" t="s">
        <v>219</v>
      </c>
      <c r="N1775" t="s">
        <v>400</v>
      </c>
      <c r="O1775" t="s">
        <v>5268</v>
      </c>
      <c r="P1775" s="102">
        <v>736</v>
      </c>
      <c r="Q1775" s="102"/>
      <c r="R1775" t="s">
        <v>2300</v>
      </c>
      <c r="S1775" s="102" t="s">
        <v>29</v>
      </c>
      <c r="T1775" s="102" t="s">
        <v>2289</v>
      </c>
      <c r="U1775" s="102" t="s">
        <v>3334</v>
      </c>
    </row>
    <row r="1776" spans="12:21" x14ac:dyDescent="0.2">
      <c r="L1776" s="102">
        <v>30987</v>
      </c>
      <c r="M1776" t="s">
        <v>38</v>
      </c>
      <c r="N1776" t="s">
        <v>207</v>
      </c>
      <c r="O1776" t="s">
        <v>5269</v>
      </c>
      <c r="P1776" s="102">
        <v>306</v>
      </c>
      <c r="Q1776" s="102"/>
      <c r="R1776" t="s">
        <v>2460</v>
      </c>
      <c r="S1776" s="102" t="s">
        <v>29</v>
      </c>
      <c r="T1776" s="102" t="s">
        <v>2289</v>
      </c>
      <c r="U1776" s="102" t="s">
        <v>3334</v>
      </c>
    </row>
    <row r="1777" spans="12:21" x14ac:dyDescent="0.2">
      <c r="L1777" s="102">
        <v>31623</v>
      </c>
      <c r="M1777" t="s">
        <v>5270</v>
      </c>
      <c r="N1777" t="s">
        <v>5271</v>
      </c>
      <c r="P1777" s="102">
        <v>10409</v>
      </c>
      <c r="Q1777" s="102"/>
      <c r="R1777" t="s">
        <v>3726</v>
      </c>
      <c r="S1777" s="102" t="s">
        <v>29</v>
      </c>
      <c r="T1777" s="102" t="s">
        <v>2289</v>
      </c>
      <c r="U1777" s="102" t="s">
        <v>3334</v>
      </c>
    </row>
    <row r="1778" spans="12:21" x14ac:dyDescent="0.2">
      <c r="L1778" s="102">
        <v>31025</v>
      </c>
      <c r="M1778" t="s">
        <v>230</v>
      </c>
      <c r="N1778" t="s">
        <v>5272</v>
      </c>
      <c r="O1778" t="s">
        <v>44</v>
      </c>
      <c r="P1778" s="102">
        <v>277</v>
      </c>
      <c r="Q1778" s="102"/>
      <c r="R1778" t="s">
        <v>824</v>
      </c>
      <c r="S1778" s="102" t="s">
        <v>29</v>
      </c>
      <c r="T1778" s="102" t="s">
        <v>2289</v>
      </c>
      <c r="U1778" s="102" t="s">
        <v>3334</v>
      </c>
    </row>
    <row r="1779" spans="12:21" x14ac:dyDescent="0.2">
      <c r="L1779" s="102">
        <v>19769</v>
      </c>
      <c r="M1779" t="s">
        <v>26</v>
      </c>
      <c r="N1779" t="s">
        <v>47</v>
      </c>
      <c r="O1779" t="s">
        <v>5273</v>
      </c>
      <c r="P1779" s="102">
        <v>276</v>
      </c>
      <c r="Q1779" s="102"/>
      <c r="R1779" t="s">
        <v>2581</v>
      </c>
      <c r="S1779" s="102" t="s">
        <v>29</v>
      </c>
      <c r="T1779" s="102" t="s">
        <v>2289</v>
      </c>
      <c r="U1779" s="102" t="s">
        <v>3334</v>
      </c>
    </row>
    <row r="1780" spans="12:21" x14ac:dyDescent="0.2">
      <c r="L1780" s="102">
        <v>16233</v>
      </c>
      <c r="M1780" t="s">
        <v>142</v>
      </c>
      <c r="N1780" t="s">
        <v>164</v>
      </c>
      <c r="O1780" t="s">
        <v>132</v>
      </c>
      <c r="P1780" s="102">
        <v>173</v>
      </c>
      <c r="Q1780" s="102"/>
      <c r="R1780" t="s">
        <v>1150</v>
      </c>
      <c r="S1780" s="102" t="s">
        <v>29</v>
      </c>
      <c r="T1780" s="102" t="s">
        <v>2289</v>
      </c>
      <c r="U1780" s="102" t="s">
        <v>3334</v>
      </c>
    </row>
    <row r="1781" spans="12:21" x14ac:dyDescent="0.2">
      <c r="L1781" s="102">
        <v>219</v>
      </c>
      <c r="M1781" t="s">
        <v>4817</v>
      </c>
      <c r="N1781" t="s">
        <v>164</v>
      </c>
      <c r="O1781" t="s">
        <v>132</v>
      </c>
      <c r="P1781" s="102">
        <v>173</v>
      </c>
      <c r="Q1781" s="102"/>
      <c r="R1781" t="s">
        <v>1150</v>
      </c>
      <c r="S1781" s="102" t="s">
        <v>29</v>
      </c>
      <c r="T1781" s="102" t="s">
        <v>2289</v>
      </c>
      <c r="U1781" s="102" t="s">
        <v>3334</v>
      </c>
    </row>
    <row r="1782" spans="12:21" x14ac:dyDescent="0.2">
      <c r="L1782" s="102">
        <v>20218</v>
      </c>
      <c r="M1782" t="s">
        <v>707</v>
      </c>
      <c r="N1782" t="s">
        <v>5274</v>
      </c>
      <c r="O1782" t="s">
        <v>57</v>
      </c>
      <c r="P1782" s="102">
        <v>47</v>
      </c>
      <c r="Q1782" s="102"/>
      <c r="R1782" t="s">
        <v>2626</v>
      </c>
      <c r="S1782" s="102" t="s">
        <v>29</v>
      </c>
      <c r="T1782" s="102" t="s">
        <v>2289</v>
      </c>
      <c r="U1782" s="102" t="s">
        <v>3334</v>
      </c>
    </row>
    <row r="1783" spans="12:21" x14ac:dyDescent="0.2">
      <c r="L1783" s="102">
        <v>27346</v>
      </c>
      <c r="M1783" t="s">
        <v>5275</v>
      </c>
      <c r="N1783" t="s">
        <v>5276</v>
      </c>
      <c r="P1783" s="102">
        <v>47</v>
      </c>
      <c r="Q1783" s="102"/>
      <c r="R1783" t="s">
        <v>2626</v>
      </c>
      <c r="S1783" s="102" t="s">
        <v>29</v>
      </c>
      <c r="T1783" s="102" t="s">
        <v>2289</v>
      </c>
      <c r="U1783" s="102" t="s">
        <v>3334</v>
      </c>
    </row>
    <row r="1784" spans="12:21" x14ac:dyDescent="0.2">
      <c r="L1784" s="102">
        <v>20699</v>
      </c>
      <c r="M1784" t="s">
        <v>972</v>
      </c>
      <c r="N1784" t="s">
        <v>3335</v>
      </c>
      <c r="O1784" t="s">
        <v>44</v>
      </c>
      <c r="P1784" s="102">
        <v>277</v>
      </c>
      <c r="Q1784" s="102"/>
      <c r="R1784" t="s">
        <v>824</v>
      </c>
      <c r="S1784" s="102" t="s">
        <v>29</v>
      </c>
      <c r="T1784" s="102" t="s">
        <v>2289</v>
      </c>
      <c r="U1784" s="102" t="s">
        <v>3334</v>
      </c>
    </row>
    <row r="1785" spans="12:21" x14ac:dyDescent="0.2">
      <c r="L1785" s="102">
        <v>28037</v>
      </c>
      <c r="M1785" t="s">
        <v>5277</v>
      </c>
      <c r="N1785" t="s">
        <v>215</v>
      </c>
      <c r="O1785" t="s">
        <v>207</v>
      </c>
      <c r="P1785" s="102">
        <v>109</v>
      </c>
      <c r="Q1785" s="102"/>
      <c r="R1785" t="s">
        <v>2620</v>
      </c>
      <c r="S1785" s="102" t="s">
        <v>29</v>
      </c>
      <c r="T1785" s="102" t="s">
        <v>2289</v>
      </c>
      <c r="U1785" s="102" t="s">
        <v>3334</v>
      </c>
    </row>
    <row r="1786" spans="12:21" x14ac:dyDescent="0.2">
      <c r="L1786" s="102">
        <v>28118</v>
      </c>
      <c r="M1786" t="s">
        <v>171</v>
      </c>
      <c r="N1786" t="s">
        <v>5278</v>
      </c>
      <c r="O1786" t="s">
        <v>770</v>
      </c>
      <c r="P1786" s="102">
        <v>10224</v>
      </c>
      <c r="Q1786" s="102"/>
      <c r="R1786" t="s">
        <v>2641</v>
      </c>
      <c r="S1786" s="102" t="s">
        <v>29</v>
      </c>
      <c r="T1786" s="102" t="s">
        <v>2289</v>
      </c>
      <c r="U1786" s="102" t="s">
        <v>3334</v>
      </c>
    </row>
    <row r="1787" spans="12:21" x14ac:dyDescent="0.2">
      <c r="L1787" s="102">
        <v>26620</v>
      </c>
      <c r="M1787" t="s">
        <v>5279</v>
      </c>
      <c r="N1787" t="s">
        <v>138</v>
      </c>
      <c r="O1787" t="s">
        <v>5280</v>
      </c>
      <c r="P1787" s="102">
        <v>337</v>
      </c>
      <c r="Q1787" s="102"/>
      <c r="R1787" t="s">
        <v>2663</v>
      </c>
      <c r="S1787" s="102" t="s">
        <v>29</v>
      </c>
      <c r="T1787" s="102" t="s">
        <v>2289</v>
      </c>
      <c r="U1787" s="102" t="s">
        <v>3334</v>
      </c>
    </row>
    <row r="1788" spans="12:21" x14ac:dyDescent="0.2">
      <c r="L1788" s="102">
        <v>29113</v>
      </c>
      <c r="M1788" t="s">
        <v>136</v>
      </c>
      <c r="N1788" t="s">
        <v>3462</v>
      </c>
      <c r="O1788" t="s">
        <v>5281</v>
      </c>
      <c r="P1788" s="102">
        <v>302</v>
      </c>
      <c r="Q1788" s="102"/>
      <c r="R1788" t="s">
        <v>3453</v>
      </c>
      <c r="S1788" s="102" t="s">
        <v>29</v>
      </c>
      <c r="T1788" s="102" t="s">
        <v>2289</v>
      </c>
      <c r="U1788" s="102" t="s">
        <v>3334</v>
      </c>
    </row>
    <row r="1789" spans="12:21" x14ac:dyDescent="0.2">
      <c r="L1789" s="102">
        <v>27347</v>
      </c>
      <c r="M1789" t="s">
        <v>130</v>
      </c>
      <c r="N1789" t="s">
        <v>5282</v>
      </c>
      <c r="O1789" t="s">
        <v>3363</v>
      </c>
      <c r="P1789" s="102">
        <v>47</v>
      </c>
      <c r="Q1789" s="102"/>
      <c r="R1789" t="s">
        <v>2626</v>
      </c>
      <c r="S1789" s="102" t="s">
        <v>29</v>
      </c>
      <c r="T1789" s="102" t="s">
        <v>2289</v>
      </c>
      <c r="U1789" s="102" t="s">
        <v>3334</v>
      </c>
    </row>
    <row r="1790" spans="12:21" x14ac:dyDescent="0.2">
      <c r="L1790" s="102">
        <v>31061</v>
      </c>
      <c r="M1790" t="s">
        <v>5283</v>
      </c>
      <c r="N1790" t="s">
        <v>807</v>
      </c>
      <c r="O1790" t="s">
        <v>5284</v>
      </c>
      <c r="P1790" s="102">
        <v>10007</v>
      </c>
      <c r="Q1790" s="102"/>
      <c r="R1790" t="s">
        <v>2398</v>
      </c>
      <c r="S1790" s="102" t="s">
        <v>29</v>
      </c>
      <c r="T1790" s="102" t="s">
        <v>2289</v>
      </c>
      <c r="U1790" s="102" t="s">
        <v>3334</v>
      </c>
    </row>
    <row r="1791" spans="12:21" x14ac:dyDescent="0.2">
      <c r="L1791" s="102">
        <v>22779</v>
      </c>
      <c r="M1791" t="s">
        <v>150</v>
      </c>
      <c r="N1791" t="s">
        <v>35</v>
      </c>
      <c r="O1791" t="s">
        <v>5285</v>
      </c>
      <c r="P1791" s="102">
        <v>10184</v>
      </c>
      <c r="Q1791" s="102"/>
      <c r="R1791" t="s">
        <v>2301</v>
      </c>
      <c r="S1791" s="102" t="s">
        <v>29</v>
      </c>
      <c r="T1791" s="102" t="s">
        <v>2289</v>
      </c>
      <c r="U1791" s="102" t="s">
        <v>3334</v>
      </c>
    </row>
    <row r="1792" spans="12:21" x14ac:dyDescent="0.2">
      <c r="L1792" s="102">
        <v>31081</v>
      </c>
      <c r="M1792" t="s">
        <v>3737</v>
      </c>
      <c r="N1792" t="s">
        <v>54</v>
      </c>
      <c r="O1792" t="s">
        <v>161</v>
      </c>
      <c r="P1792" s="102">
        <v>10007</v>
      </c>
      <c r="Q1792" s="102"/>
      <c r="R1792" t="s">
        <v>2398</v>
      </c>
      <c r="S1792" s="102" t="s">
        <v>29</v>
      </c>
      <c r="T1792" s="102" t="s">
        <v>2289</v>
      </c>
      <c r="U1792" s="102" t="s">
        <v>3334</v>
      </c>
    </row>
    <row r="1793" spans="12:21" x14ac:dyDescent="0.2">
      <c r="L1793" s="102">
        <v>8666</v>
      </c>
      <c r="M1793" t="s">
        <v>332</v>
      </c>
      <c r="N1793" t="s">
        <v>419</v>
      </c>
      <c r="O1793" t="s">
        <v>331</v>
      </c>
      <c r="P1793" s="102">
        <v>614</v>
      </c>
      <c r="Q1793" s="102"/>
      <c r="R1793" t="s">
        <v>3820</v>
      </c>
      <c r="S1793" s="102" t="s">
        <v>29</v>
      </c>
      <c r="T1793" s="102" t="s">
        <v>2289</v>
      </c>
      <c r="U1793" s="102" t="s">
        <v>3334</v>
      </c>
    </row>
    <row r="1794" spans="12:21" x14ac:dyDescent="0.2">
      <c r="L1794" s="102">
        <v>6816</v>
      </c>
      <c r="M1794" t="s">
        <v>199</v>
      </c>
      <c r="N1794" t="s">
        <v>5286</v>
      </c>
      <c r="O1794" t="s">
        <v>279</v>
      </c>
      <c r="P1794" s="102">
        <v>641</v>
      </c>
      <c r="Q1794" s="102"/>
      <c r="R1794" t="s">
        <v>2712</v>
      </c>
      <c r="S1794" s="102" t="s">
        <v>29</v>
      </c>
      <c r="T1794" s="102" t="s">
        <v>2289</v>
      </c>
      <c r="U1794" s="102" t="s">
        <v>3334</v>
      </c>
    </row>
    <row r="1795" spans="12:21" x14ac:dyDescent="0.2">
      <c r="L1795" s="102">
        <v>9968</v>
      </c>
      <c r="M1795" t="s">
        <v>58</v>
      </c>
      <c r="N1795" t="s">
        <v>5287</v>
      </c>
      <c r="O1795" t="s">
        <v>44</v>
      </c>
      <c r="P1795" s="102">
        <v>721</v>
      </c>
      <c r="Q1795" s="102"/>
      <c r="R1795" t="s">
        <v>3883</v>
      </c>
      <c r="S1795" s="102" t="s">
        <v>29</v>
      </c>
      <c r="T1795" s="102" t="s">
        <v>2289</v>
      </c>
      <c r="U1795" s="102" t="s">
        <v>3334</v>
      </c>
    </row>
    <row r="1796" spans="12:21" x14ac:dyDescent="0.2">
      <c r="L1796" s="102">
        <v>6815</v>
      </c>
      <c r="M1796" t="s">
        <v>123</v>
      </c>
      <c r="N1796" t="s">
        <v>724</v>
      </c>
      <c r="O1796" t="s">
        <v>404</v>
      </c>
      <c r="P1796" s="102">
        <v>641</v>
      </c>
      <c r="Q1796" s="102"/>
      <c r="R1796" t="s">
        <v>2712</v>
      </c>
      <c r="S1796" s="102" t="s">
        <v>29</v>
      </c>
      <c r="T1796" s="102" t="s">
        <v>2289</v>
      </c>
      <c r="U1796" s="102" t="s">
        <v>3334</v>
      </c>
    </row>
    <row r="1797" spans="12:21" x14ac:dyDescent="0.2">
      <c r="L1797" s="102">
        <v>7791</v>
      </c>
      <c r="M1797" t="s">
        <v>5288</v>
      </c>
      <c r="N1797" t="s">
        <v>724</v>
      </c>
      <c r="O1797" t="s">
        <v>3756</v>
      </c>
      <c r="P1797" s="102">
        <v>641</v>
      </c>
      <c r="Q1797" s="102"/>
      <c r="R1797" t="s">
        <v>2712</v>
      </c>
      <c r="S1797" s="102" t="s">
        <v>29</v>
      </c>
      <c r="T1797" s="102" t="s">
        <v>2289</v>
      </c>
      <c r="U1797" s="102" t="s">
        <v>3334</v>
      </c>
    </row>
    <row r="1798" spans="12:21" x14ac:dyDescent="0.2">
      <c r="L1798" s="102">
        <v>24193</v>
      </c>
      <c r="M1798" t="s">
        <v>5289</v>
      </c>
      <c r="N1798" t="s">
        <v>5290</v>
      </c>
      <c r="O1798" t="s">
        <v>5291</v>
      </c>
      <c r="P1798" s="102">
        <v>10233</v>
      </c>
      <c r="Q1798" s="102"/>
      <c r="R1798" t="s">
        <v>3869</v>
      </c>
      <c r="S1798" s="102" t="s">
        <v>29</v>
      </c>
      <c r="T1798" s="102" t="s">
        <v>2289</v>
      </c>
      <c r="U1798" s="102" t="s">
        <v>3334</v>
      </c>
    </row>
    <row r="1799" spans="12:21" x14ac:dyDescent="0.2">
      <c r="L1799" s="102">
        <v>6975</v>
      </c>
      <c r="M1799" t="s">
        <v>810</v>
      </c>
      <c r="N1799" t="s">
        <v>36</v>
      </c>
      <c r="O1799" t="s">
        <v>138</v>
      </c>
      <c r="P1799" s="102">
        <v>664</v>
      </c>
      <c r="Q1799" s="102"/>
      <c r="R1799" t="s">
        <v>3864</v>
      </c>
      <c r="S1799" s="102" t="s">
        <v>29</v>
      </c>
      <c r="T1799" s="102" t="s">
        <v>2289</v>
      </c>
      <c r="U1799" s="102" t="s">
        <v>3334</v>
      </c>
    </row>
    <row r="1800" spans="12:21" x14ac:dyDescent="0.2">
      <c r="L1800" s="102">
        <v>5670</v>
      </c>
      <c r="M1800" t="s">
        <v>122</v>
      </c>
      <c r="N1800" t="s">
        <v>35</v>
      </c>
      <c r="O1800" t="s">
        <v>147</v>
      </c>
      <c r="P1800" s="102">
        <v>64</v>
      </c>
      <c r="Q1800" s="102"/>
      <c r="R1800" t="s">
        <v>3854</v>
      </c>
      <c r="S1800" s="102" t="s">
        <v>29</v>
      </c>
      <c r="T1800" s="102" t="s">
        <v>2289</v>
      </c>
      <c r="U1800" s="102" t="s">
        <v>3334</v>
      </c>
    </row>
    <row r="1801" spans="12:21" x14ac:dyDescent="0.2">
      <c r="L1801" s="102">
        <v>19946</v>
      </c>
      <c r="M1801" t="s">
        <v>5292</v>
      </c>
      <c r="N1801" t="s">
        <v>279</v>
      </c>
      <c r="O1801" t="s">
        <v>5293</v>
      </c>
      <c r="P1801" s="102">
        <v>10023</v>
      </c>
      <c r="Q1801" s="102"/>
      <c r="R1801" t="s">
        <v>2506</v>
      </c>
      <c r="S1801" s="102" t="s">
        <v>29</v>
      </c>
      <c r="T1801" s="102" t="s">
        <v>2289</v>
      </c>
      <c r="U1801" s="102" t="s">
        <v>3334</v>
      </c>
    </row>
    <row r="1802" spans="12:21" x14ac:dyDescent="0.2">
      <c r="L1802" s="102">
        <v>29565</v>
      </c>
      <c r="M1802" t="s">
        <v>1131</v>
      </c>
      <c r="N1802" t="s">
        <v>84</v>
      </c>
      <c r="O1802" t="s">
        <v>636</v>
      </c>
      <c r="P1802" s="102">
        <v>10045</v>
      </c>
      <c r="Q1802" s="102"/>
      <c r="R1802" t="s">
        <v>2537</v>
      </c>
      <c r="S1802" s="102" t="s">
        <v>29</v>
      </c>
      <c r="T1802" s="102" t="s">
        <v>2289</v>
      </c>
      <c r="U1802" s="102" t="s">
        <v>3334</v>
      </c>
    </row>
    <row r="1803" spans="12:21" x14ac:dyDescent="0.2">
      <c r="L1803" s="102">
        <v>32224</v>
      </c>
      <c r="M1803" t="s">
        <v>241</v>
      </c>
      <c r="N1803" t="s">
        <v>57</v>
      </c>
      <c r="O1803" t="s">
        <v>691</v>
      </c>
      <c r="P1803" s="102">
        <v>10381</v>
      </c>
      <c r="Q1803" s="102"/>
      <c r="R1803" t="s">
        <v>2691</v>
      </c>
      <c r="S1803" s="102" t="s">
        <v>29</v>
      </c>
      <c r="T1803" s="102" t="s">
        <v>2289</v>
      </c>
      <c r="U1803" s="102" t="s">
        <v>3334</v>
      </c>
    </row>
    <row r="1804" spans="12:21" x14ac:dyDescent="0.2">
      <c r="L1804" s="102">
        <v>31085</v>
      </c>
      <c r="M1804" t="s">
        <v>136</v>
      </c>
      <c r="N1804" t="s">
        <v>5294</v>
      </c>
      <c r="O1804" t="s">
        <v>49</v>
      </c>
      <c r="P1804" s="102">
        <v>10104</v>
      </c>
      <c r="Q1804" s="102"/>
      <c r="R1804" t="s">
        <v>2346</v>
      </c>
      <c r="S1804" s="102" t="s">
        <v>29</v>
      </c>
      <c r="T1804" s="102" t="s">
        <v>2289</v>
      </c>
      <c r="U1804" s="102" t="s">
        <v>3334</v>
      </c>
    </row>
    <row r="1805" spans="12:21" x14ac:dyDescent="0.2">
      <c r="L1805" s="102">
        <v>30147</v>
      </c>
      <c r="M1805" t="s">
        <v>37</v>
      </c>
      <c r="N1805" t="s">
        <v>357</v>
      </c>
      <c r="O1805" t="s">
        <v>5295</v>
      </c>
      <c r="P1805" s="102">
        <v>10045</v>
      </c>
      <c r="Q1805" s="102"/>
      <c r="R1805" t="s">
        <v>2537</v>
      </c>
      <c r="S1805" s="102" t="s">
        <v>29</v>
      </c>
      <c r="T1805" s="102" t="s">
        <v>2289</v>
      </c>
      <c r="U1805" s="102" t="s">
        <v>3334</v>
      </c>
    </row>
    <row r="1806" spans="12:21" x14ac:dyDescent="0.2">
      <c r="L1806" s="102">
        <v>30479</v>
      </c>
      <c r="M1806" t="s">
        <v>664</v>
      </c>
      <c r="N1806" t="s">
        <v>5296</v>
      </c>
      <c r="O1806" t="s">
        <v>5297</v>
      </c>
      <c r="P1806" s="102">
        <v>10074</v>
      </c>
      <c r="Q1806" s="102"/>
      <c r="R1806" t="s">
        <v>1667</v>
      </c>
      <c r="S1806" s="102" t="s">
        <v>29</v>
      </c>
      <c r="T1806" s="102" t="s">
        <v>2289</v>
      </c>
      <c r="U1806" s="102" t="s">
        <v>3334</v>
      </c>
    </row>
    <row r="1807" spans="12:21" x14ac:dyDescent="0.2">
      <c r="L1807" s="102">
        <v>32260</v>
      </c>
      <c r="M1807" t="s">
        <v>182</v>
      </c>
      <c r="N1807" t="s">
        <v>5298</v>
      </c>
      <c r="O1807" t="s">
        <v>169</v>
      </c>
      <c r="P1807" s="102">
        <v>10104</v>
      </c>
      <c r="Q1807" s="102"/>
      <c r="R1807" t="s">
        <v>2346</v>
      </c>
      <c r="S1807" s="102" t="s">
        <v>29</v>
      </c>
      <c r="T1807" s="102" t="s">
        <v>2289</v>
      </c>
      <c r="U1807" s="102" t="s">
        <v>3334</v>
      </c>
    </row>
    <row r="1808" spans="12:21" x14ac:dyDescent="0.2">
      <c r="L1808" s="102">
        <v>7734</v>
      </c>
      <c r="M1808" t="s">
        <v>5299</v>
      </c>
      <c r="N1808" t="s">
        <v>54</v>
      </c>
      <c r="O1808" t="s">
        <v>57</v>
      </c>
      <c r="P1808" s="102">
        <v>64</v>
      </c>
      <c r="Q1808" s="102"/>
      <c r="R1808" t="s">
        <v>3854</v>
      </c>
      <c r="S1808" s="102" t="s">
        <v>29</v>
      </c>
      <c r="T1808" s="102" t="s">
        <v>2289</v>
      </c>
      <c r="U1808" s="102" t="s">
        <v>3334</v>
      </c>
    </row>
    <row r="1809" spans="12:21" x14ac:dyDescent="0.2">
      <c r="L1809" s="102">
        <v>6012</v>
      </c>
      <c r="M1809" t="s">
        <v>80</v>
      </c>
      <c r="N1809" t="s">
        <v>3886</v>
      </c>
      <c r="O1809" t="s">
        <v>44</v>
      </c>
      <c r="P1809" s="102">
        <v>444</v>
      </c>
      <c r="Q1809" s="102"/>
      <c r="R1809" t="s">
        <v>2399</v>
      </c>
      <c r="S1809" s="102" t="s">
        <v>29</v>
      </c>
      <c r="T1809" s="102" t="s">
        <v>2289</v>
      </c>
      <c r="U1809" s="102" t="s">
        <v>3334</v>
      </c>
    </row>
    <row r="1810" spans="12:21" x14ac:dyDescent="0.2">
      <c r="L1810" s="102">
        <v>23060</v>
      </c>
      <c r="M1810" t="s">
        <v>926</v>
      </c>
      <c r="N1810" t="s">
        <v>5300</v>
      </c>
      <c r="O1810" t="s">
        <v>1855</v>
      </c>
      <c r="P1810" s="102">
        <v>10199</v>
      </c>
      <c r="Q1810" s="102"/>
      <c r="R1810" t="s">
        <v>3939</v>
      </c>
      <c r="S1810" s="102" t="s">
        <v>29</v>
      </c>
      <c r="T1810" s="102" t="s">
        <v>2289</v>
      </c>
      <c r="U1810" s="102" t="s">
        <v>3334</v>
      </c>
    </row>
    <row r="1811" spans="12:21" x14ac:dyDescent="0.2">
      <c r="L1811" s="102">
        <v>32019</v>
      </c>
      <c r="M1811" t="s">
        <v>598</v>
      </c>
      <c r="N1811" t="s">
        <v>36</v>
      </c>
      <c r="O1811" t="s">
        <v>36</v>
      </c>
      <c r="P1811" s="102">
        <v>393</v>
      </c>
      <c r="Q1811" s="102"/>
      <c r="R1811" t="s">
        <v>3904</v>
      </c>
      <c r="S1811" s="102" t="s">
        <v>29</v>
      </c>
      <c r="T1811" s="102" t="s">
        <v>2289</v>
      </c>
      <c r="U1811" s="102" t="s">
        <v>3334</v>
      </c>
    </row>
    <row r="1812" spans="12:21" x14ac:dyDescent="0.2">
      <c r="L1812" s="102">
        <v>29952</v>
      </c>
      <c r="M1812" t="s">
        <v>124</v>
      </c>
      <c r="N1812" t="s">
        <v>36</v>
      </c>
      <c r="O1812" t="s">
        <v>215</v>
      </c>
      <c r="P1812" s="102">
        <v>10191</v>
      </c>
      <c r="Q1812" s="102"/>
      <c r="R1812" t="s">
        <v>1912</v>
      </c>
      <c r="S1812" s="102" t="s">
        <v>29</v>
      </c>
      <c r="T1812" s="102" t="s">
        <v>2289</v>
      </c>
      <c r="U1812" s="102" t="s">
        <v>3334</v>
      </c>
    </row>
    <row r="1813" spans="12:21" x14ac:dyDescent="0.2">
      <c r="L1813" s="102">
        <v>23606</v>
      </c>
      <c r="M1813" t="s">
        <v>177</v>
      </c>
      <c r="N1813" t="s">
        <v>5301</v>
      </c>
      <c r="O1813" t="s">
        <v>5302</v>
      </c>
      <c r="P1813" s="102">
        <v>650</v>
      </c>
      <c r="Q1813" s="102"/>
      <c r="R1813" t="s">
        <v>2571</v>
      </c>
      <c r="S1813" s="102" t="s">
        <v>29</v>
      </c>
      <c r="T1813" s="102" t="s">
        <v>2289</v>
      </c>
      <c r="U1813" s="102" t="s">
        <v>3334</v>
      </c>
    </row>
    <row r="1814" spans="12:21" x14ac:dyDescent="0.2">
      <c r="L1814" s="102">
        <v>20724</v>
      </c>
      <c r="M1814" t="s">
        <v>178</v>
      </c>
      <c r="N1814" t="s">
        <v>169</v>
      </c>
      <c r="O1814" t="s">
        <v>54</v>
      </c>
      <c r="P1814" s="102">
        <v>10154</v>
      </c>
      <c r="Q1814" s="102"/>
      <c r="R1814" t="s">
        <v>2673</v>
      </c>
      <c r="S1814" s="102" t="s">
        <v>29</v>
      </c>
      <c r="T1814" s="102" t="s">
        <v>2289</v>
      </c>
      <c r="U1814" s="102" t="s">
        <v>3334</v>
      </c>
    </row>
    <row r="1815" spans="12:21" x14ac:dyDescent="0.2">
      <c r="L1815" s="102">
        <v>22285</v>
      </c>
      <c r="M1815" t="s">
        <v>926</v>
      </c>
      <c r="N1815" t="s">
        <v>164</v>
      </c>
      <c r="O1815" t="s">
        <v>35</v>
      </c>
      <c r="P1815" s="102">
        <v>10094</v>
      </c>
      <c r="Q1815" s="102"/>
      <c r="R1815" t="s">
        <v>3976</v>
      </c>
      <c r="S1815" s="102" t="s">
        <v>29</v>
      </c>
      <c r="T1815" s="102" t="s">
        <v>2289</v>
      </c>
      <c r="U1815" s="102" t="s">
        <v>3334</v>
      </c>
    </row>
    <row r="1816" spans="12:21" x14ac:dyDescent="0.2">
      <c r="L1816" s="102">
        <v>30302</v>
      </c>
      <c r="M1816" t="s">
        <v>5303</v>
      </c>
      <c r="N1816" t="s">
        <v>5304</v>
      </c>
      <c r="P1816" s="102">
        <v>10008</v>
      </c>
      <c r="Q1816" s="102"/>
      <c r="R1816" t="s">
        <v>2406</v>
      </c>
      <c r="S1816" s="102" t="s">
        <v>29</v>
      </c>
      <c r="T1816" s="102" t="s">
        <v>2289</v>
      </c>
      <c r="U1816" s="102" t="s">
        <v>3334</v>
      </c>
    </row>
    <row r="1817" spans="12:21" x14ac:dyDescent="0.2">
      <c r="L1817" s="102">
        <v>29777</v>
      </c>
      <c r="M1817" t="s">
        <v>153</v>
      </c>
      <c r="N1817" t="s">
        <v>404</v>
      </c>
      <c r="O1817" t="s">
        <v>5305</v>
      </c>
      <c r="P1817" s="102">
        <v>393</v>
      </c>
      <c r="Q1817" s="102"/>
      <c r="R1817" t="s">
        <v>3904</v>
      </c>
      <c r="S1817" s="102" t="s">
        <v>29</v>
      </c>
      <c r="T1817" s="102" t="s">
        <v>2289</v>
      </c>
      <c r="U1817" s="102" t="s">
        <v>3334</v>
      </c>
    </row>
    <row r="1818" spans="12:21" x14ac:dyDescent="0.2">
      <c r="L1818" s="102">
        <v>23209</v>
      </c>
      <c r="M1818" t="s">
        <v>5306</v>
      </c>
      <c r="N1818" t="s">
        <v>53</v>
      </c>
      <c r="O1818" t="s">
        <v>70</v>
      </c>
      <c r="P1818" s="102">
        <v>10061</v>
      </c>
      <c r="Q1818" s="102"/>
      <c r="R1818" t="s">
        <v>2609</v>
      </c>
      <c r="S1818" s="102" t="s">
        <v>29</v>
      </c>
      <c r="T1818" s="102" t="s">
        <v>2289</v>
      </c>
      <c r="U1818" s="102" t="s">
        <v>3334</v>
      </c>
    </row>
    <row r="1819" spans="12:21" x14ac:dyDescent="0.2">
      <c r="L1819" s="102">
        <v>289</v>
      </c>
      <c r="M1819" t="s">
        <v>250</v>
      </c>
      <c r="N1819" t="s">
        <v>5307</v>
      </c>
      <c r="O1819" t="s">
        <v>229</v>
      </c>
      <c r="P1819" s="102">
        <v>46</v>
      </c>
      <c r="Q1819" s="102"/>
      <c r="R1819" t="s">
        <v>3932</v>
      </c>
      <c r="S1819" s="102" t="s">
        <v>29</v>
      </c>
      <c r="T1819" s="102" t="s">
        <v>2289</v>
      </c>
      <c r="U1819" s="102" t="s">
        <v>3334</v>
      </c>
    </row>
    <row r="1820" spans="12:21" x14ac:dyDescent="0.2">
      <c r="L1820" s="102">
        <v>207</v>
      </c>
      <c r="M1820" t="s">
        <v>136</v>
      </c>
      <c r="N1820" t="s">
        <v>5308</v>
      </c>
      <c r="O1820" t="s">
        <v>43</v>
      </c>
      <c r="P1820" s="102">
        <v>76</v>
      </c>
      <c r="Q1820" s="102"/>
      <c r="R1820" t="s">
        <v>2279</v>
      </c>
      <c r="S1820" s="102" t="s">
        <v>29</v>
      </c>
      <c r="T1820" s="102" t="s">
        <v>2289</v>
      </c>
      <c r="U1820" s="102" t="s">
        <v>3334</v>
      </c>
    </row>
    <row r="1821" spans="12:21" x14ac:dyDescent="0.2">
      <c r="L1821" s="102">
        <v>29429</v>
      </c>
      <c r="M1821" t="s">
        <v>659</v>
      </c>
      <c r="N1821" t="s">
        <v>3493</v>
      </c>
      <c r="O1821" t="s">
        <v>35</v>
      </c>
      <c r="P1821" s="102">
        <v>446</v>
      </c>
      <c r="Q1821" s="102"/>
      <c r="R1821" t="s">
        <v>2376</v>
      </c>
      <c r="S1821" s="102" t="s">
        <v>29</v>
      </c>
      <c r="T1821" s="102" t="s">
        <v>2289</v>
      </c>
      <c r="U1821" s="102" t="s">
        <v>3334</v>
      </c>
    </row>
    <row r="1822" spans="12:21" x14ac:dyDescent="0.2">
      <c r="L1822" s="102">
        <v>29472</v>
      </c>
      <c r="M1822" t="s">
        <v>199</v>
      </c>
      <c r="N1822" t="s">
        <v>215</v>
      </c>
      <c r="O1822" t="s">
        <v>36</v>
      </c>
      <c r="P1822" s="102">
        <v>10384</v>
      </c>
      <c r="Q1822" s="102"/>
      <c r="R1822" t="s">
        <v>3915</v>
      </c>
      <c r="S1822" s="102" t="s">
        <v>29</v>
      </c>
      <c r="T1822" s="102" t="s">
        <v>2289</v>
      </c>
      <c r="U1822" s="102" t="s">
        <v>3334</v>
      </c>
    </row>
    <row r="1823" spans="12:21" x14ac:dyDescent="0.2">
      <c r="L1823" s="102">
        <v>33326</v>
      </c>
      <c r="M1823" t="s">
        <v>888</v>
      </c>
      <c r="N1823" t="s">
        <v>308</v>
      </c>
      <c r="O1823" t="s">
        <v>46</v>
      </c>
      <c r="P1823" s="102">
        <v>147</v>
      </c>
      <c r="Q1823" s="102"/>
      <c r="R1823" t="s">
        <v>2360</v>
      </c>
      <c r="S1823" s="102" t="s">
        <v>29</v>
      </c>
      <c r="T1823" s="102" t="s">
        <v>2289</v>
      </c>
      <c r="U1823" s="102" t="s">
        <v>3334</v>
      </c>
    </row>
    <row r="1824" spans="12:21" x14ac:dyDescent="0.2">
      <c r="L1824" s="102">
        <v>19196</v>
      </c>
      <c r="M1824" t="s">
        <v>1320</v>
      </c>
      <c r="N1824" t="s">
        <v>768</v>
      </c>
      <c r="O1824" t="s">
        <v>3919</v>
      </c>
      <c r="P1824" s="102">
        <v>10071</v>
      </c>
      <c r="Q1824" s="102"/>
      <c r="R1824" t="s">
        <v>2624</v>
      </c>
      <c r="S1824" s="102" t="s">
        <v>29</v>
      </c>
      <c r="T1824" s="102" t="s">
        <v>2289</v>
      </c>
      <c r="U1824" s="102" t="s">
        <v>3334</v>
      </c>
    </row>
    <row r="1825" spans="12:21" x14ac:dyDescent="0.2">
      <c r="L1825" s="102">
        <v>27222</v>
      </c>
      <c r="M1825" t="s">
        <v>5309</v>
      </c>
      <c r="N1825" t="s">
        <v>221</v>
      </c>
      <c r="O1825" t="s">
        <v>57</v>
      </c>
      <c r="P1825" s="102">
        <v>10390</v>
      </c>
      <c r="Q1825" s="102"/>
      <c r="R1825" t="s">
        <v>4017</v>
      </c>
      <c r="S1825" s="102" t="s">
        <v>29</v>
      </c>
      <c r="T1825" s="102" t="s">
        <v>2289</v>
      </c>
      <c r="U1825" s="102" t="s">
        <v>3334</v>
      </c>
    </row>
    <row r="1826" spans="12:21" x14ac:dyDescent="0.2">
      <c r="L1826" s="102">
        <v>27751</v>
      </c>
      <c r="M1826" t="s">
        <v>5310</v>
      </c>
      <c r="N1826" t="s">
        <v>5311</v>
      </c>
      <c r="O1826" t="s">
        <v>5312</v>
      </c>
      <c r="P1826" s="102">
        <v>10061</v>
      </c>
      <c r="Q1826" s="102"/>
      <c r="R1826" t="s">
        <v>2609</v>
      </c>
      <c r="S1826" s="102" t="s">
        <v>29</v>
      </c>
      <c r="T1826" s="102" t="s">
        <v>2289</v>
      </c>
      <c r="U1826" s="102" t="s">
        <v>3334</v>
      </c>
    </row>
    <row r="1827" spans="12:21" x14ac:dyDescent="0.2">
      <c r="L1827" s="102">
        <v>20723</v>
      </c>
      <c r="M1827" t="s">
        <v>5313</v>
      </c>
      <c r="N1827" t="s">
        <v>4433</v>
      </c>
      <c r="O1827" t="s">
        <v>373</v>
      </c>
      <c r="P1827" s="102">
        <v>650</v>
      </c>
      <c r="Q1827" s="102"/>
      <c r="R1827" t="s">
        <v>2571</v>
      </c>
      <c r="S1827" s="102" t="s">
        <v>29</v>
      </c>
      <c r="T1827" s="102" t="s">
        <v>2289</v>
      </c>
      <c r="U1827" s="102" t="s">
        <v>3334</v>
      </c>
    </row>
    <row r="1828" spans="12:21" x14ac:dyDescent="0.2">
      <c r="L1828" s="102">
        <v>21363</v>
      </c>
      <c r="M1828" t="s">
        <v>5314</v>
      </c>
      <c r="N1828" t="s">
        <v>5315</v>
      </c>
      <c r="P1828" s="102">
        <v>10145</v>
      </c>
      <c r="Q1828" s="102"/>
      <c r="R1828" t="s">
        <v>5316</v>
      </c>
      <c r="S1828" s="102" t="s">
        <v>29</v>
      </c>
      <c r="T1828" s="102" t="s">
        <v>2289</v>
      </c>
      <c r="U1828" s="102" t="s">
        <v>3334</v>
      </c>
    </row>
    <row r="1829" spans="12:21" x14ac:dyDescent="0.2">
      <c r="L1829" s="102">
        <v>31173</v>
      </c>
      <c r="M1829" t="s">
        <v>598</v>
      </c>
      <c r="N1829" t="s">
        <v>5317</v>
      </c>
      <c r="O1829" t="s">
        <v>133</v>
      </c>
      <c r="P1829" s="102">
        <v>10138</v>
      </c>
      <c r="Q1829" s="102"/>
      <c r="R1829" t="s">
        <v>1833</v>
      </c>
      <c r="S1829" s="102" t="s">
        <v>29</v>
      </c>
      <c r="T1829" s="102" t="s">
        <v>2289</v>
      </c>
      <c r="U1829" s="102" t="s">
        <v>3334</v>
      </c>
    </row>
    <row r="1830" spans="12:21" x14ac:dyDescent="0.2">
      <c r="L1830" s="102">
        <v>4087</v>
      </c>
      <c r="M1830" t="s">
        <v>124</v>
      </c>
      <c r="N1830" t="s">
        <v>823</v>
      </c>
      <c r="O1830" t="s">
        <v>407</v>
      </c>
      <c r="P1830" s="102">
        <v>10362</v>
      </c>
      <c r="Q1830" s="102"/>
      <c r="R1830" t="s">
        <v>4876</v>
      </c>
      <c r="S1830" s="102" t="s">
        <v>29</v>
      </c>
      <c r="T1830" s="102" t="s">
        <v>2289</v>
      </c>
      <c r="U1830" s="102" t="s">
        <v>3334</v>
      </c>
    </row>
    <row r="1831" spans="12:21" x14ac:dyDescent="0.2">
      <c r="L1831" s="102">
        <v>30026</v>
      </c>
      <c r="M1831" t="s">
        <v>727</v>
      </c>
      <c r="N1831" t="s">
        <v>349</v>
      </c>
      <c r="O1831" t="s">
        <v>454</v>
      </c>
      <c r="P1831" s="102">
        <v>375</v>
      </c>
      <c r="Q1831" s="102"/>
      <c r="R1831" t="s">
        <v>2449</v>
      </c>
      <c r="S1831" s="102" t="s">
        <v>29</v>
      </c>
      <c r="T1831" s="102" t="s">
        <v>2289</v>
      </c>
      <c r="U1831" s="102" t="s">
        <v>3334</v>
      </c>
    </row>
    <row r="1832" spans="12:21" x14ac:dyDescent="0.2">
      <c r="L1832" s="102">
        <v>30455</v>
      </c>
      <c r="M1832" t="s">
        <v>5318</v>
      </c>
      <c r="N1832" t="s">
        <v>5319</v>
      </c>
      <c r="P1832" s="102">
        <v>644</v>
      </c>
      <c r="Q1832" s="102"/>
      <c r="R1832" t="s">
        <v>3353</v>
      </c>
      <c r="S1832" s="102" t="s">
        <v>39</v>
      </c>
      <c r="T1832" s="102" t="s">
        <v>2289</v>
      </c>
      <c r="U1832" s="102" t="s">
        <v>3334</v>
      </c>
    </row>
    <row r="1833" spans="12:21" x14ac:dyDescent="0.2">
      <c r="L1833" s="102">
        <v>27304</v>
      </c>
      <c r="M1833" t="s">
        <v>4102</v>
      </c>
      <c r="N1833" t="s">
        <v>0</v>
      </c>
      <c r="O1833" t="s">
        <v>5320</v>
      </c>
      <c r="P1833" s="102">
        <v>629</v>
      </c>
      <c r="Q1833" s="102"/>
      <c r="R1833" t="s">
        <v>3485</v>
      </c>
      <c r="S1833" s="102" t="s">
        <v>39</v>
      </c>
      <c r="T1833" s="102" t="s">
        <v>2289</v>
      </c>
      <c r="U1833" s="102" t="s">
        <v>3334</v>
      </c>
    </row>
    <row r="1834" spans="12:21" x14ac:dyDescent="0.2">
      <c r="L1834" s="102">
        <v>31850</v>
      </c>
      <c r="M1834" t="s">
        <v>5321</v>
      </c>
      <c r="N1834" t="s">
        <v>5322</v>
      </c>
      <c r="O1834" t="s">
        <v>5323</v>
      </c>
      <c r="P1834" s="102">
        <v>10407</v>
      </c>
      <c r="Q1834" s="102"/>
      <c r="R1834" t="s">
        <v>2951</v>
      </c>
      <c r="S1834" s="102" t="s">
        <v>39</v>
      </c>
      <c r="T1834" s="102" t="s">
        <v>2289</v>
      </c>
      <c r="U1834" s="102" t="s">
        <v>3334</v>
      </c>
    </row>
    <row r="1835" spans="12:21" x14ac:dyDescent="0.2">
      <c r="L1835" s="102">
        <v>31024</v>
      </c>
      <c r="M1835" t="s">
        <v>5324</v>
      </c>
      <c r="N1835" t="s">
        <v>404</v>
      </c>
      <c r="O1835" t="s">
        <v>215</v>
      </c>
      <c r="P1835" s="102">
        <v>277</v>
      </c>
      <c r="Q1835" s="102"/>
      <c r="R1835" t="s">
        <v>824</v>
      </c>
      <c r="S1835" s="102" t="s">
        <v>39</v>
      </c>
      <c r="T1835" s="102" t="s">
        <v>2289</v>
      </c>
      <c r="U1835" s="102" t="s">
        <v>3334</v>
      </c>
    </row>
    <row r="1836" spans="12:21" x14ac:dyDescent="0.2">
      <c r="L1836" s="102">
        <v>30583</v>
      </c>
      <c r="M1836" t="s">
        <v>5325</v>
      </c>
      <c r="N1836" t="s">
        <v>54</v>
      </c>
      <c r="O1836" t="s">
        <v>5326</v>
      </c>
      <c r="P1836" s="102">
        <v>47</v>
      </c>
      <c r="Q1836" s="102"/>
      <c r="R1836" t="s">
        <v>2626</v>
      </c>
      <c r="S1836" s="102" t="s">
        <v>39</v>
      </c>
      <c r="T1836" s="102" t="s">
        <v>2289</v>
      </c>
      <c r="U1836" s="102" t="s">
        <v>3334</v>
      </c>
    </row>
    <row r="1837" spans="12:21" x14ac:dyDescent="0.2">
      <c r="L1837" s="102">
        <v>31631</v>
      </c>
      <c r="M1837" t="s">
        <v>4055</v>
      </c>
      <c r="N1837" t="s">
        <v>138</v>
      </c>
      <c r="O1837" t="s">
        <v>5327</v>
      </c>
      <c r="P1837" s="102">
        <v>43</v>
      </c>
      <c r="Q1837" s="102"/>
      <c r="R1837" t="s">
        <v>2497</v>
      </c>
      <c r="S1837" s="102" t="s">
        <v>39</v>
      </c>
      <c r="T1837" s="102" t="s">
        <v>2289</v>
      </c>
      <c r="U1837" s="102" t="s">
        <v>3334</v>
      </c>
    </row>
    <row r="1838" spans="12:21" x14ac:dyDescent="0.2">
      <c r="L1838" s="102">
        <v>17417</v>
      </c>
      <c r="M1838" t="s">
        <v>5328</v>
      </c>
      <c r="N1838" t="s">
        <v>5329</v>
      </c>
      <c r="P1838" s="102">
        <v>10058</v>
      </c>
      <c r="Q1838" s="102"/>
      <c r="R1838" t="s">
        <v>2549</v>
      </c>
      <c r="S1838" s="102" t="s">
        <v>29</v>
      </c>
      <c r="T1838" s="102" t="s">
        <v>2290</v>
      </c>
      <c r="U1838" s="102" t="s">
        <v>3334</v>
      </c>
    </row>
    <row r="1839" spans="12:21" x14ac:dyDescent="0.2">
      <c r="L1839" s="102">
        <v>32239</v>
      </c>
      <c r="M1839" t="s">
        <v>5330</v>
      </c>
      <c r="N1839" t="s">
        <v>5331</v>
      </c>
      <c r="P1839" s="102">
        <v>10058</v>
      </c>
      <c r="Q1839" s="102"/>
      <c r="R1839" t="s">
        <v>2549</v>
      </c>
      <c r="S1839" s="102" t="s">
        <v>29</v>
      </c>
      <c r="T1839" s="102" t="s">
        <v>2290</v>
      </c>
      <c r="U1839" s="102" t="s">
        <v>3334</v>
      </c>
    </row>
    <row r="1840" spans="12:21" x14ac:dyDescent="0.2">
      <c r="L1840" s="102">
        <v>18008</v>
      </c>
      <c r="M1840" t="s">
        <v>5332</v>
      </c>
      <c r="N1840" t="s">
        <v>5333</v>
      </c>
      <c r="P1840" s="102">
        <v>10058</v>
      </c>
      <c r="Q1840" s="102"/>
      <c r="R1840" t="s">
        <v>2549</v>
      </c>
      <c r="S1840" s="102" t="s">
        <v>29</v>
      </c>
      <c r="T1840" s="102" t="s">
        <v>2290</v>
      </c>
      <c r="U1840" s="102" t="s">
        <v>3334</v>
      </c>
    </row>
    <row r="1841" spans="12:21" x14ac:dyDescent="0.2">
      <c r="L1841" s="102">
        <v>116</v>
      </c>
      <c r="M1841" t="s">
        <v>598</v>
      </c>
      <c r="N1841" t="s">
        <v>5334</v>
      </c>
      <c r="O1841" t="s">
        <v>882</v>
      </c>
      <c r="P1841" s="102">
        <v>29</v>
      </c>
      <c r="Q1841" s="102"/>
      <c r="R1841" t="s">
        <v>3360</v>
      </c>
      <c r="S1841" s="102" t="s">
        <v>29</v>
      </c>
      <c r="T1841" s="102" t="s">
        <v>2290</v>
      </c>
      <c r="U1841" s="102" t="s">
        <v>3334</v>
      </c>
    </row>
    <row r="1842" spans="12:21" x14ac:dyDescent="0.2">
      <c r="L1842" s="102">
        <v>27760</v>
      </c>
      <c r="M1842" t="s">
        <v>362</v>
      </c>
      <c r="N1842" t="s">
        <v>48</v>
      </c>
      <c r="O1842" t="s">
        <v>215</v>
      </c>
      <c r="P1842" s="102">
        <v>737</v>
      </c>
      <c r="Q1842" s="102"/>
      <c r="R1842" t="s">
        <v>1542</v>
      </c>
      <c r="S1842" s="102" t="s">
        <v>29</v>
      </c>
      <c r="T1842" s="102" t="s">
        <v>2290</v>
      </c>
      <c r="U1842" s="102" t="s">
        <v>3334</v>
      </c>
    </row>
    <row r="1843" spans="12:21" x14ac:dyDescent="0.2">
      <c r="L1843" s="102">
        <v>23274</v>
      </c>
      <c r="M1843" t="s">
        <v>130</v>
      </c>
      <c r="N1843" t="s">
        <v>3393</v>
      </c>
      <c r="O1843" t="s">
        <v>3097</v>
      </c>
      <c r="P1843" s="102">
        <v>10391</v>
      </c>
      <c r="Q1843" s="102"/>
      <c r="R1843" t="s">
        <v>2120</v>
      </c>
      <c r="S1843" s="102" t="s">
        <v>29</v>
      </c>
      <c r="T1843" s="102" t="s">
        <v>2290</v>
      </c>
      <c r="U1843" s="102" t="s">
        <v>3334</v>
      </c>
    </row>
    <row r="1844" spans="12:21" x14ac:dyDescent="0.2">
      <c r="L1844" s="102">
        <v>29158</v>
      </c>
      <c r="M1844" t="s">
        <v>5335</v>
      </c>
      <c r="N1844" t="s">
        <v>36</v>
      </c>
      <c r="O1844" t="s">
        <v>35</v>
      </c>
      <c r="P1844" s="102">
        <v>10241</v>
      </c>
      <c r="Q1844" s="102"/>
      <c r="R1844" t="s">
        <v>3442</v>
      </c>
      <c r="S1844" s="102" t="s">
        <v>29</v>
      </c>
      <c r="T1844" s="102" t="s">
        <v>2290</v>
      </c>
      <c r="U1844" s="102" t="s">
        <v>3334</v>
      </c>
    </row>
    <row r="1845" spans="12:21" x14ac:dyDescent="0.2">
      <c r="L1845" s="102">
        <v>97</v>
      </c>
      <c r="M1845" t="s">
        <v>123</v>
      </c>
      <c r="N1845" t="s">
        <v>36</v>
      </c>
      <c r="O1845" t="s">
        <v>845</v>
      </c>
      <c r="P1845" s="102">
        <v>52</v>
      </c>
      <c r="Q1845" s="102"/>
      <c r="R1845" t="s">
        <v>685</v>
      </c>
      <c r="S1845" s="102" t="s">
        <v>29</v>
      </c>
      <c r="T1845" s="102" t="s">
        <v>2290</v>
      </c>
      <c r="U1845" s="102" t="s">
        <v>3334</v>
      </c>
    </row>
    <row r="1846" spans="12:21" x14ac:dyDescent="0.2">
      <c r="L1846" s="102">
        <v>21915</v>
      </c>
      <c r="M1846" t="s">
        <v>142</v>
      </c>
      <c r="N1846" t="s">
        <v>331</v>
      </c>
      <c r="O1846" t="s">
        <v>5336</v>
      </c>
      <c r="P1846" s="102">
        <v>111</v>
      </c>
      <c r="Q1846" s="102"/>
      <c r="R1846" t="s">
        <v>2431</v>
      </c>
      <c r="S1846" s="102" t="s">
        <v>29</v>
      </c>
      <c r="T1846" s="102" t="s">
        <v>2290</v>
      </c>
      <c r="U1846" s="102" t="s">
        <v>3334</v>
      </c>
    </row>
    <row r="1847" spans="12:21" x14ac:dyDescent="0.2">
      <c r="L1847" s="102">
        <v>10773</v>
      </c>
      <c r="M1847" t="s">
        <v>124</v>
      </c>
      <c r="N1847" t="s">
        <v>5337</v>
      </c>
      <c r="O1847" t="s">
        <v>328</v>
      </c>
      <c r="P1847" s="102">
        <v>478</v>
      </c>
      <c r="Q1847" s="102"/>
      <c r="R1847" t="s">
        <v>2372</v>
      </c>
      <c r="S1847" s="102" t="s">
        <v>29</v>
      </c>
      <c r="T1847" s="102" t="s">
        <v>2290</v>
      </c>
      <c r="U1847" s="102" t="s">
        <v>3334</v>
      </c>
    </row>
    <row r="1848" spans="12:21" x14ac:dyDescent="0.2">
      <c r="L1848" s="102">
        <v>164</v>
      </c>
      <c r="M1848" t="s">
        <v>335</v>
      </c>
      <c r="N1848" t="s">
        <v>5338</v>
      </c>
      <c r="O1848" t="s">
        <v>5339</v>
      </c>
      <c r="P1848" s="102">
        <v>58</v>
      </c>
      <c r="Q1848" s="102"/>
      <c r="R1848" t="s">
        <v>2457</v>
      </c>
      <c r="S1848" s="102" t="s">
        <v>29</v>
      </c>
      <c r="T1848" s="102" t="s">
        <v>2290</v>
      </c>
      <c r="U1848" s="102" t="s">
        <v>3334</v>
      </c>
    </row>
    <row r="1849" spans="12:21" x14ac:dyDescent="0.2">
      <c r="L1849" s="102">
        <v>5289</v>
      </c>
      <c r="M1849" t="s">
        <v>136</v>
      </c>
      <c r="N1849" t="s">
        <v>5340</v>
      </c>
      <c r="O1849" t="s">
        <v>5341</v>
      </c>
      <c r="P1849" s="102">
        <v>629</v>
      </c>
      <c r="Q1849" s="102"/>
      <c r="R1849" t="s">
        <v>3485</v>
      </c>
      <c r="S1849" s="102" t="s">
        <v>29</v>
      </c>
      <c r="T1849" s="102" t="s">
        <v>2290</v>
      </c>
      <c r="U1849" s="102" t="s">
        <v>3334</v>
      </c>
    </row>
    <row r="1850" spans="12:21" x14ac:dyDescent="0.2">
      <c r="L1850" s="102">
        <v>5353</v>
      </c>
      <c r="M1850" t="s">
        <v>123</v>
      </c>
      <c r="N1850" t="s">
        <v>5342</v>
      </c>
      <c r="O1850" t="s">
        <v>5343</v>
      </c>
      <c r="P1850" s="102">
        <v>10279</v>
      </c>
      <c r="Q1850" s="102"/>
      <c r="R1850" t="s">
        <v>2800</v>
      </c>
      <c r="S1850" s="102" t="s">
        <v>29</v>
      </c>
      <c r="T1850" s="102" t="s">
        <v>2290</v>
      </c>
      <c r="U1850" s="102" t="s">
        <v>3334</v>
      </c>
    </row>
    <row r="1851" spans="12:21" x14ac:dyDescent="0.2">
      <c r="L1851" s="102">
        <v>24350</v>
      </c>
      <c r="M1851" t="s">
        <v>230</v>
      </c>
      <c r="N1851" t="s">
        <v>675</v>
      </c>
      <c r="O1851" t="s">
        <v>515</v>
      </c>
      <c r="P1851" s="102">
        <v>10036</v>
      </c>
      <c r="Q1851" s="102"/>
      <c r="R1851" t="s">
        <v>2835</v>
      </c>
      <c r="S1851" s="102" t="s">
        <v>29</v>
      </c>
      <c r="T1851" s="102" t="s">
        <v>2290</v>
      </c>
      <c r="U1851" s="102" t="s">
        <v>3334</v>
      </c>
    </row>
    <row r="1852" spans="12:21" x14ac:dyDescent="0.2">
      <c r="L1852" s="102">
        <v>24640</v>
      </c>
      <c r="M1852" t="s">
        <v>199</v>
      </c>
      <c r="N1852" t="s">
        <v>5344</v>
      </c>
      <c r="O1852" t="s">
        <v>5345</v>
      </c>
      <c r="P1852" s="102">
        <v>706</v>
      </c>
      <c r="Q1852" s="102"/>
      <c r="R1852" t="s">
        <v>3592</v>
      </c>
      <c r="S1852" s="102" t="s">
        <v>29</v>
      </c>
      <c r="T1852" s="102" t="s">
        <v>2290</v>
      </c>
      <c r="U1852" s="102" t="s">
        <v>3334</v>
      </c>
    </row>
    <row r="1853" spans="12:21" x14ac:dyDescent="0.2">
      <c r="L1853" s="102">
        <v>24722</v>
      </c>
      <c r="M1853" t="s">
        <v>121</v>
      </c>
      <c r="N1853" t="s">
        <v>526</v>
      </c>
      <c r="O1853" t="s">
        <v>5346</v>
      </c>
      <c r="P1853" s="102">
        <v>260</v>
      </c>
      <c r="Q1853" s="102"/>
      <c r="R1853" t="s">
        <v>2782</v>
      </c>
      <c r="S1853" s="102" t="s">
        <v>29</v>
      </c>
      <c r="T1853" s="102" t="s">
        <v>2290</v>
      </c>
      <c r="U1853" s="102" t="s">
        <v>3334</v>
      </c>
    </row>
    <row r="1854" spans="12:21" x14ac:dyDescent="0.2">
      <c r="L1854" s="102">
        <v>18991</v>
      </c>
      <c r="M1854" t="s">
        <v>3609</v>
      </c>
      <c r="N1854" t="s">
        <v>5347</v>
      </c>
      <c r="O1854" t="s">
        <v>501</v>
      </c>
      <c r="P1854" s="102">
        <v>693</v>
      </c>
      <c r="Q1854" s="102"/>
      <c r="R1854" t="s">
        <v>4391</v>
      </c>
      <c r="S1854" s="102" t="s">
        <v>29</v>
      </c>
      <c r="T1854" s="102" t="s">
        <v>2290</v>
      </c>
      <c r="U1854" s="102" t="s">
        <v>3334</v>
      </c>
    </row>
    <row r="1855" spans="12:21" x14ac:dyDescent="0.2">
      <c r="L1855" s="102">
        <v>129</v>
      </c>
      <c r="M1855" t="s">
        <v>178</v>
      </c>
      <c r="N1855" t="s">
        <v>3959</v>
      </c>
      <c r="O1855" t="s">
        <v>44</v>
      </c>
      <c r="P1855" s="102">
        <v>556</v>
      </c>
      <c r="Q1855" s="102"/>
      <c r="R1855" t="s">
        <v>3536</v>
      </c>
      <c r="S1855" s="102" t="s">
        <v>29</v>
      </c>
      <c r="T1855" s="102" t="s">
        <v>2290</v>
      </c>
      <c r="U1855" s="102" t="s">
        <v>3334</v>
      </c>
    </row>
    <row r="1856" spans="12:21" x14ac:dyDescent="0.2">
      <c r="L1856" s="102">
        <v>15144</v>
      </c>
      <c r="M1856" t="s">
        <v>5348</v>
      </c>
      <c r="N1856" t="s">
        <v>4354</v>
      </c>
      <c r="O1856" t="s">
        <v>5349</v>
      </c>
      <c r="P1856" s="102">
        <v>520</v>
      </c>
      <c r="Q1856" s="102"/>
      <c r="R1856" t="s">
        <v>3564</v>
      </c>
      <c r="S1856" s="102" t="s">
        <v>29</v>
      </c>
      <c r="T1856" s="102" t="s">
        <v>2290</v>
      </c>
      <c r="U1856" s="102" t="s">
        <v>3334</v>
      </c>
    </row>
    <row r="1857" spans="12:21" x14ac:dyDescent="0.2">
      <c r="L1857" s="102">
        <v>24703</v>
      </c>
      <c r="M1857" t="s">
        <v>28</v>
      </c>
      <c r="N1857" t="s">
        <v>152</v>
      </c>
      <c r="O1857" t="s">
        <v>4235</v>
      </c>
      <c r="P1857" s="102">
        <v>10353</v>
      </c>
      <c r="Q1857" s="102"/>
      <c r="R1857" t="s">
        <v>4283</v>
      </c>
      <c r="S1857" s="102" t="s">
        <v>29</v>
      </c>
      <c r="T1857" s="102" t="s">
        <v>2290</v>
      </c>
      <c r="U1857" s="102" t="s">
        <v>3334</v>
      </c>
    </row>
    <row r="1858" spans="12:21" x14ac:dyDescent="0.2">
      <c r="L1858" s="102">
        <v>31599</v>
      </c>
      <c r="M1858" t="s">
        <v>121</v>
      </c>
      <c r="N1858" t="s">
        <v>35</v>
      </c>
      <c r="O1858" t="s">
        <v>5350</v>
      </c>
      <c r="P1858" s="102">
        <v>10118</v>
      </c>
      <c r="Q1858" s="102"/>
      <c r="R1858" t="s">
        <v>2236</v>
      </c>
      <c r="S1858" s="102" t="s">
        <v>29</v>
      </c>
      <c r="T1858" s="102" t="s">
        <v>2290</v>
      </c>
      <c r="U1858" s="102" t="s">
        <v>3334</v>
      </c>
    </row>
    <row r="1859" spans="12:21" x14ac:dyDescent="0.2">
      <c r="L1859" s="102">
        <v>24741</v>
      </c>
      <c r="M1859" t="s">
        <v>178</v>
      </c>
      <c r="N1859" t="s">
        <v>35</v>
      </c>
      <c r="O1859" t="s">
        <v>54</v>
      </c>
      <c r="P1859" s="102">
        <v>10276</v>
      </c>
      <c r="Q1859" s="102"/>
      <c r="R1859" t="s">
        <v>4430</v>
      </c>
      <c r="S1859" s="102" t="s">
        <v>29</v>
      </c>
      <c r="T1859" s="102" t="s">
        <v>2290</v>
      </c>
      <c r="U1859" s="102" t="s">
        <v>3334</v>
      </c>
    </row>
    <row r="1860" spans="12:21" x14ac:dyDescent="0.2">
      <c r="L1860" s="102">
        <v>24583</v>
      </c>
      <c r="M1860" t="s">
        <v>136</v>
      </c>
      <c r="N1860" t="s">
        <v>5351</v>
      </c>
      <c r="O1860" t="s">
        <v>49</v>
      </c>
      <c r="P1860" s="102">
        <v>261</v>
      </c>
      <c r="Q1860" s="102"/>
      <c r="R1860" t="s">
        <v>2312</v>
      </c>
      <c r="S1860" s="102" t="s">
        <v>29</v>
      </c>
      <c r="T1860" s="102" t="s">
        <v>2290</v>
      </c>
      <c r="U1860" s="102" t="s">
        <v>3334</v>
      </c>
    </row>
    <row r="1861" spans="12:21" x14ac:dyDescent="0.2">
      <c r="L1861" s="102">
        <v>8128</v>
      </c>
      <c r="M1861" t="s">
        <v>30</v>
      </c>
      <c r="N1861" t="s">
        <v>3734</v>
      </c>
      <c r="O1861" t="s">
        <v>4525</v>
      </c>
      <c r="P1861" s="102">
        <v>292</v>
      </c>
      <c r="Q1861" s="102"/>
      <c r="R1861" t="s">
        <v>2330</v>
      </c>
      <c r="S1861" s="102" t="s">
        <v>29</v>
      </c>
      <c r="T1861" s="102" t="s">
        <v>2290</v>
      </c>
      <c r="U1861" s="102" t="s">
        <v>3334</v>
      </c>
    </row>
    <row r="1862" spans="12:21" x14ac:dyDescent="0.2">
      <c r="L1862" s="102">
        <v>24681</v>
      </c>
      <c r="M1862" t="s">
        <v>130</v>
      </c>
      <c r="N1862" t="s">
        <v>84</v>
      </c>
      <c r="O1862" t="s">
        <v>5352</v>
      </c>
      <c r="P1862" s="102">
        <v>10118</v>
      </c>
      <c r="Q1862" s="102"/>
      <c r="R1862" t="s">
        <v>2236</v>
      </c>
      <c r="S1862" s="102" t="s">
        <v>29</v>
      </c>
      <c r="T1862" s="102" t="s">
        <v>2290</v>
      </c>
      <c r="U1862" s="102" t="s">
        <v>3334</v>
      </c>
    </row>
    <row r="1863" spans="12:21" x14ac:dyDescent="0.2">
      <c r="L1863" s="102">
        <v>148</v>
      </c>
      <c r="M1863" t="s">
        <v>136</v>
      </c>
      <c r="N1863" t="s">
        <v>43</v>
      </c>
      <c r="O1863" t="s">
        <v>809</v>
      </c>
      <c r="P1863" s="102">
        <v>575</v>
      </c>
      <c r="Q1863" s="102"/>
      <c r="R1863" t="s">
        <v>118</v>
      </c>
      <c r="S1863" s="102" t="s">
        <v>29</v>
      </c>
      <c r="T1863" s="102" t="s">
        <v>2290</v>
      </c>
      <c r="U1863" s="102" t="s">
        <v>3334</v>
      </c>
    </row>
    <row r="1864" spans="12:21" x14ac:dyDescent="0.2">
      <c r="L1864" s="102">
        <v>26132</v>
      </c>
      <c r="M1864" t="s">
        <v>5353</v>
      </c>
      <c r="N1864" t="s">
        <v>5354</v>
      </c>
      <c r="P1864" s="102">
        <v>10089</v>
      </c>
      <c r="Q1864" s="102"/>
      <c r="R1864" t="s">
        <v>3529</v>
      </c>
      <c r="S1864" s="102" t="s">
        <v>29</v>
      </c>
      <c r="T1864" s="102" t="s">
        <v>2290</v>
      </c>
      <c r="U1864" s="102" t="s">
        <v>3334</v>
      </c>
    </row>
    <row r="1865" spans="12:21" x14ac:dyDescent="0.2">
      <c r="L1865" s="102">
        <v>24665</v>
      </c>
      <c r="M1865" t="s">
        <v>136</v>
      </c>
      <c r="N1865" t="s">
        <v>151</v>
      </c>
      <c r="O1865" t="s">
        <v>1337</v>
      </c>
      <c r="P1865" s="102">
        <v>10276</v>
      </c>
      <c r="Q1865" s="102"/>
      <c r="R1865" t="s">
        <v>4430</v>
      </c>
      <c r="S1865" s="102" t="s">
        <v>29</v>
      </c>
      <c r="T1865" s="102" t="s">
        <v>2290</v>
      </c>
      <c r="U1865" s="102" t="s">
        <v>3334</v>
      </c>
    </row>
    <row r="1866" spans="12:21" x14ac:dyDescent="0.2">
      <c r="L1866" s="102">
        <v>21440</v>
      </c>
      <c r="M1866" t="s">
        <v>148</v>
      </c>
      <c r="N1866" t="s">
        <v>5355</v>
      </c>
      <c r="O1866" t="s">
        <v>712</v>
      </c>
      <c r="P1866" s="102">
        <v>10174</v>
      </c>
      <c r="Q1866" s="102"/>
      <c r="S1866" s="102" t="s">
        <v>29</v>
      </c>
      <c r="T1866" s="102" t="s">
        <v>2290</v>
      </c>
      <c r="U1866" s="102" t="s">
        <v>3334</v>
      </c>
    </row>
    <row r="1867" spans="12:21" x14ac:dyDescent="0.2">
      <c r="L1867" s="102">
        <v>25827</v>
      </c>
      <c r="M1867" t="s">
        <v>122</v>
      </c>
      <c r="N1867" t="s">
        <v>5356</v>
      </c>
      <c r="O1867" t="s">
        <v>122</v>
      </c>
      <c r="P1867" s="102">
        <v>706</v>
      </c>
      <c r="Q1867" s="102"/>
      <c r="R1867" t="s">
        <v>3592</v>
      </c>
      <c r="S1867" s="102" t="s">
        <v>29</v>
      </c>
      <c r="T1867" s="102" t="s">
        <v>2290</v>
      </c>
      <c r="U1867" s="102" t="s">
        <v>3334</v>
      </c>
    </row>
    <row r="1868" spans="12:21" x14ac:dyDescent="0.2">
      <c r="L1868" s="102">
        <v>24617</v>
      </c>
      <c r="M1868" t="s">
        <v>182</v>
      </c>
      <c r="N1868" t="s">
        <v>133</v>
      </c>
      <c r="O1868" t="s">
        <v>164</v>
      </c>
      <c r="P1868" s="102">
        <v>10108</v>
      </c>
      <c r="Q1868" s="102"/>
      <c r="R1868" t="s">
        <v>3534</v>
      </c>
      <c r="S1868" s="102" t="s">
        <v>29</v>
      </c>
      <c r="T1868" s="102" t="s">
        <v>2290</v>
      </c>
      <c r="U1868" s="102" t="s">
        <v>3334</v>
      </c>
    </row>
    <row r="1869" spans="12:21" x14ac:dyDescent="0.2">
      <c r="L1869" s="102">
        <v>9821</v>
      </c>
      <c r="M1869" t="s">
        <v>647</v>
      </c>
      <c r="N1869" t="s">
        <v>363</v>
      </c>
      <c r="O1869" t="s">
        <v>44</v>
      </c>
      <c r="P1869" s="102">
        <v>10314</v>
      </c>
      <c r="Q1869" s="102"/>
      <c r="R1869" t="s">
        <v>2601</v>
      </c>
      <c r="S1869" s="102" t="s">
        <v>29</v>
      </c>
      <c r="T1869" s="102" t="s">
        <v>2290</v>
      </c>
      <c r="U1869" s="102" t="s">
        <v>3334</v>
      </c>
    </row>
    <row r="1870" spans="12:21" x14ac:dyDescent="0.2">
      <c r="L1870" s="102">
        <v>96</v>
      </c>
      <c r="M1870" t="s">
        <v>122</v>
      </c>
      <c r="N1870" t="s">
        <v>138</v>
      </c>
      <c r="O1870" t="s">
        <v>46</v>
      </c>
      <c r="P1870" s="102">
        <v>335</v>
      </c>
      <c r="Q1870" s="102"/>
      <c r="R1870" t="s">
        <v>2475</v>
      </c>
      <c r="S1870" s="102" t="s">
        <v>29</v>
      </c>
      <c r="T1870" s="102" t="s">
        <v>2290</v>
      </c>
      <c r="U1870" s="102" t="s">
        <v>3334</v>
      </c>
    </row>
    <row r="1871" spans="12:21" x14ac:dyDescent="0.2">
      <c r="L1871" s="102">
        <v>25826</v>
      </c>
      <c r="M1871" t="s">
        <v>80</v>
      </c>
      <c r="N1871" t="s">
        <v>5357</v>
      </c>
      <c r="O1871" t="s">
        <v>3332</v>
      </c>
      <c r="P1871" s="102">
        <v>10271</v>
      </c>
      <c r="Q1871" s="102"/>
      <c r="R1871" t="s">
        <v>4412</v>
      </c>
      <c r="S1871" s="102" t="s">
        <v>29</v>
      </c>
      <c r="T1871" s="102" t="s">
        <v>2290</v>
      </c>
      <c r="U1871" s="102" t="s">
        <v>3334</v>
      </c>
    </row>
    <row r="1872" spans="12:21" x14ac:dyDescent="0.2">
      <c r="L1872" s="102">
        <v>24678</v>
      </c>
      <c r="M1872" t="s">
        <v>5358</v>
      </c>
      <c r="N1872" t="s">
        <v>5359</v>
      </c>
      <c r="O1872" t="s">
        <v>485</v>
      </c>
      <c r="P1872" s="102">
        <v>10108</v>
      </c>
      <c r="Q1872" s="102"/>
      <c r="R1872" t="s">
        <v>3534</v>
      </c>
      <c r="S1872" s="102" t="s">
        <v>29</v>
      </c>
      <c r="T1872" s="102" t="s">
        <v>2290</v>
      </c>
      <c r="U1872" s="102" t="s">
        <v>3334</v>
      </c>
    </row>
    <row r="1873" spans="12:21" x14ac:dyDescent="0.2">
      <c r="L1873" s="102">
        <v>24739</v>
      </c>
      <c r="M1873" t="s">
        <v>136</v>
      </c>
      <c r="N1873" t="s">
        <v>193</v>
      </c>
      <c r="O1873" t="s">
        <v>133</v>
      </c>
      <c r="P1873" s="102">
        <v>260</v>
      </c>
      <c r="Q1873" s="102"/>
      <c r="R1873" t="s">
        <v>2782</v>
      </c>
      <c r="S1873" s="102" t="s">
        <v>29</v>
      </c>
      <c r="T1873" s="102" t="s">
        <v>2290</v>
      </c>
      <c r="U1873" s="102" t="s">
        <v>3334</v>
      </c>
    </row>
    <row r="1874" spans="12:21" x14ac:dyDescent="0.2">
      <c r="L1874" s="102">
        <v>21036</v>
      </c>
      <c r="M1874" t="s">
        <v>163</v>
      </c>
      <c r="N1874" t="s">
        <v>914</v>
      </c>
      <c r="O1874" t="s">
        <v>418</v>
      </c>
      <c r="P1874" s="102">
        <v>669</v>
      </c>
      <c r="Q1874" s="102"/>
      <c r="R1874" t="s">
        <v>4524</v>
      </c>
      <c r="S1874" s="102" t="s">
        <v>29</v>
      </c>
      <c r="T1874" s="102" t="s">
        <v>2290</v>
      </c>
      <c r="U1874" s="102" t="s">
        <v>3334</v>
      </c>
    </row>
    <row r="1875" spans="12:21" x14ac:dyDescent="0.2">
      <c r="L1875" s="102">
        <v>20929</v>
      </c>
      <c r="M1875" t="s">
        <v>239</v>
      </c>
      <c r="N1875" t="s">
        <v>382</v>
      </c>
      <c r="O1875" t="s">
        <v>291</v>
      </c>
      <c r="P1875" s="102">
        <v>10152</v>
      </c>
      <c r="Q1875" s="102"/>
      <c r="R1875" t="s">
        <v>2394</v>
      </c>
      <c r="S1875" s="102" t="s">
        <v>29</v>
      </c>
      <c r="T1875" s="102" t="s">
        <v>2290</v>
      </c>
      <c r="U1875" s="102" t="s">
        <v>3334</v>
      </c>
    </row>
    <row r="1876" spans="12:21" x14ac:dyDescent="0.2">
      <c r="L1876" s="102">
        <v>169</v>
      </c>
      <c r="M1876" t="s">
        <v>804</v>
      </c>
      <c r="N1876" t="s">
        <v>5360</v>
      </c>
      <c r="O1876" t="s">
        <v>527</v>
      </c>
      <c r="P1876" s="102">
        <v>703</v>
      </c>
      <c r="Q1876" s="102"/>
      <c r="R1876" t="s">
        <v>2486</v>
      </c>
      <c r="S1876" s="102" t="s">
        <v>29</v>
      </c>
      <c r="T1876" s="102" t="s">
        <v>2290</v>
      </c>
      <c r="U1876" s="102" t="s">
        <v>3334</v>
      </c>
    </row>
    <row r="1877" spans="12:21" x14ac:dyDescent="0.2">
      <c r="L1877" s="102">
        <v>27961</v>
      </c>
      <c r="M1877" t="s">
        <v>5361</v>
      </c>
      <c r="N1877" t="s">
        <v>0</v>
      </c>
      <c r="O1877" t="s">
        <v>400</v>
      </c>
      <c r="P1877" s="102">
        <v>10350</v>
      </c>
      <c r="Q1877" s="102"/>
      <c r="R1877" t="s">
        <v>4714</v>
      </c>
      <c r="S1877" s="102" t="s">
        <v>29</v>
      </c>
      <c r="T1877" s="102" t="s">
        <v>2290</v>
      </c>
      <c r="U1877" s="102" t="s">
        <v>3334</v>
      </c>
    </row>
    <row r="1878" spans="12:21" x14ac:dyDescent="0.2">
      <c r="L1878" s="102">
        <v>29424</v>
      </c>
      <c r="M1878" t="s">
        <v>707</v>
      </c>
      <c r="N1878" t="s">
        <v>5362</v>
      </c>
      <c r="O1878" t="s">
        <v>512</v>
      </c>
      <c r="P1878" s="102">
        <v>446</v>
      </c>
      <c r="Q1878" s="102"/>
      <c r="R1878" t="s">
        <v>2376</v>
      </c>
      <c r="S1878" s="102" t="s">
        <v>29</v>
      </c>
      <c r="T1878" s="102" t="s">
        <v>2290</v>
      </c>
      <c r="U1878" s="102" t="s">
        <v>3334</v>
      </c>
    </row>
    <row r="1879" spans="12:21" x14ac:dyDescent="0.2">
      <c r="L1879" s="102">
        <v>108</v>
      </c>
      <c r="M1879" t="s">
        <v>166</v>
      </c>
      <c r="N1879" t="s">
        <v>3702</v>
      </c>
      <c r="O1879" t="s">
        <v>174</v>
      </c>
      <c r="P1879" s="102">
        <v>309</v>
      </c>
      <c r="Q1879" s="102"/>
      <c r="R1879" t="s">
        <v>2367</v>
      </c>
      <c r="S1879" s="102" t="s">
        <v>29</v>
      </c>
      <c r="T1879" s="102" t="s">
        <v>2290</v>
      </c>
      <c r="U1879" s="102" t="s">
        <v>3334</v>
      </c>
    </row>
    <row r="1880" spans="12:21" x14ac:dyDescent="0.2">
      <c r="L1880" s="102">
        <v>184</v>
      </c>
      <c r="M1880" t="s">
        <v>142</v>
      </c>
      <c r="N1880" t="s">
        <v>36</v>
      </c>
      <c r="O1880" t="s">
        <v>279</v>
      </c>
      <c r="P1880" s="102">
        <v>77</v>
      </c>
      <c r="Q1880" s="102"/>
      <c r="R1880" t="s">
        <v>2509</v>
      </c>
      <c r="S1880" s="102" t="s">
        <v>29</v>
      </c>
      <c r="T1880" s="102" t="s">
        <v>2290</v>
      </c>
      <c r="U1880" s="102" t="s">
        <v>3334</v>
      </c>
    </row>
    <row r="1881" spans="12:21" x14ac:dyDescent="0.2">
      <c r="L1881" s="102">
        <v>28155</v>
      </c>
      <c r="M1881" t="s">
        <v>136</v>
      </c>
      <c r="N1881" t="s">
        <v>3335</v>
      </c>
      <c r="O1881" t="s">
        <v>57</v>
      </c>
      <c r="P1881" s="102">
        <v>393</v>
      </c>
      <c r="Q1881" s="102"/>
      <c r="R1881" t="s">
        <v>3904</v>
      </c>
      <c r="S1881" s="102" t="s">
        <v>29</v>
      </c>
      <c r="T1881" s="102" t="s">
        <v>2290</v>
      </c>
      <c r="U1881" s="102" t="s">
        <v>3334</v>
      </c>
    </row>
    <row r="1882" spans="12:21" x14ac:dyDescent="0.2">
      <c r="L1882" s="102">
        <v>23217</v>
      </c>
      <c r="M1882" t="s">
        <v>256</v>
      </c>
      <c r="N1882" t="s">
        <v>361</v>
      </c>
      <c r="O1882" t="s">
        <v>43</v>
      </c>
      <c r="P1882" s="102">
        <v>10061</v>
      </c>
      <c r="Q1882" s="102"/>
      <c r="R1882" t="s">
        <v>2609</v>
      </c>
      <c r="S1882" s="102" t="s">
        <v>29</v>
      </c>
      <c r="T1882" s="102" t="s">
        <v>2290</v>
      </c>
      <c r="U1882" s="102" t="s">
        <v>3334</v>
      </c>
    </row>
    <row r="1883" spans="12:21" x14ac:dyDescent="0.2">
      <c r="L1883" s="102">
        <v>4668</v>
      </c>
      <c r="M1883" t="s">
        <v>5363</v>
      </c>
      <c r="N1883" t="s">
        <v>5364</v>
      </c>
      <c r="O1883" t="s">
        <v>5365</v>
      </c>
      <c r="P1883" s="102">
        <v>10362</v>
      </c>
      <c r="Q1883" s="102"/>
      <c r="R1883" t="s">
        <v>4876</v>
      </c>
      <c r="S1883" s="102" t="s">
        <v>29</v>
      </c>
      <c r="T1883" s="102" t="s">
        <v>2290</v>
      </c>
      <c r="U1883" s="102" t="s">
        <v>3334</v>
      </c>
    </row>
    <row r="1884" spans="12:21" x14ac:dyDescent="0.2">
      <c r="L1884" s="102">
        <v>15393</v>
      </c>
      <c r="M1884" t="s">
        <v>659</v>
      </c>
      <c r="N1884" t="s">
        <v>223</v>
      </c>
      <c r="O1884" t="s">
        <v>5366</v>
      </c>
      <c r="P1884" s="102">
        <v>10193</v>
      </c>
      <c r="Q1884" s="102"/>
      <c r="R1884" t="s">
        <v>2567</v>
      </c>
      <c r="S1884" s="102" t="s">
        <v>29</v>
      </c>
      <c r="T1884" s="102" t="s">
        <v>2290</v>
      </c>
      <c r="U1884" s="102" t="s">
        <v>3334</v>
      </c>
    </row>
    <row r="1885" spans="12:21" x14ac:dyDescent="0.2">
      <c r="L1885" s="102">
        <v>157</v>
      </c>
      <c r="M1885" t="s">
        <v>915</v>
      </c>
      <c r="N1885" t="s">
        <v>5367</v>
      </c>
      <c r="O1885" t="s">
        <v>5368</v>
      </c>
      <c r="P1885" s="102">
        <v>62</v>
      </c>
      <c r="Q1885" s="102"/>
      <c r="R1885" t="s">
        <v>2344</v>
      </c>
      <c r="S1885" s="102" t="s">
        <v>29</v>
      </c>
      <c r="T1885" s="102" t="s">
        <v>2290</v>
      </c>
      <c r="U1885" s="102" t="s">
        <v>3334</v>
      </c>
    </row>
    <row r="1886" spans="12:21" x14ac:dyDescent="0.2">
      <c r="L1886" s="102">
        <v>28235</v>
      </c>
      <c r="M1886" t="s">
        <v>5369</v>
      </c>
      <c r="N1886" t="s">
        <v>826</v>
      </c>
      <c r="O1886" t="s">
        <v>54</v>
      </c>
      <c r="P1886" s="102">
        <v>17</v>
      </c>
      <c r="Q1886" s="102"/>
      <c r="R1886" t="s">
        <v>2483</v>
      </c>
      <c r="S1886" s="102" t="s">
        <v>39</v>
      </c>
      <c r="T1886" s="102" t="s">
        <v>2290</v>
      </c>
      <c r="U1886" s="102" t="s">
        <v>3334</v>
      </c>
    </row>
    <row r="1887" spans="12:21" x14ac:dyDescent="0.2">
      <c r="L1887" s="102">
        <v>29463</v>
      </c>
      <c r="M1887" t="s">
        <v>947</v>
      </c>
      <c r="N1887" t="s">
        <v>174</v>
      </c>
      <c r="O1887" t="s">
        <v>43</v>
      </c>
      <c r="P1887" s="102">
        <v>10384</v>
      </c>
      <c r="Q1887" s="102"/>
      <c r="R1887" t="s">
        <v>3915</v>
      </c>
      <c r="S1887" s="102" t="s">
        <v>39</v>
      </c>
      <c r="T1887" s="102" t="s">
        <v>2290</v>
      </c>
      <c r="U1887" s="102" t="s">
        <v>3334</v>
      </c>
    </row>
    <row r="1888" spans="12:21" x14ac:dyDescent="0.2">
      <c r="L1888" s="102">
        <v>32583</v>
      </c>
      <c r="M1888" t="s">
        <v>5370</v>
      </c>
      <c r="N1888" t="s">
        <v>5371</v>
      </c>
      <c r="P1888" s="102">
        <v>321</v>
      </c>
      <c r="Q1888" s="102"/>
      <c r="R1888" t="s">
        <v>512</v>
      </c>
      <c r="S1888" s="102" t="s">
        <v>29</v>
      </c>
      <c r="T1888" s="102" t="s">
        <v>2292</v>
      </c>
      <c r="U1888" s="102" t="s">
        <v>3334</v>
      </c>
    </row>
    <row r="1889" spans="12:21" x14ac:dyDescent="0.2">
      <c r="L1889" s="102">
        <v>17415</v>
      </c>
      <c r="M1889" t="s">
        <v>5372</v>
      </c>
      <c r="N1889" t="s">
        <v>5373</v>
      </c>
      <c r="P1889" s="102">
        <v>10058</v>
      </c>
      <c r="Q1889" s="102"/>
      <c r="R1889" t="s">
        <v>2549</v>
      </c>
      <c r="S1889" s="102" t="s">
        <v>29</v>
      </c>
      <c r="T1889" s="102" t="s">
        <v>2292</v>
      </c>
      <c r="U1889" s="102" t="s">
        <v>3334</v>
      </c>
    </row>
    <row r="1890" spans="12:21" x14ac:dyDescent="0.2">
      <c r="L1890" s="102">
        <v>30809</v>
      </c>
      <c r="M1890" t="s">
        <v>832</v>
      </c>
      <c r="N1890" t="s">
        <v>5374</v>
      </c>
      <c r="P1890" s="102">
        <v>555</v>
      </c>
      <c r="Q1890" s="102"/>
      <c r="R1890" t="s">
        <v>5375</v>
      </c>
      <c r="S1890" s="102" t="s">
        <v>29</v>
      </c>
      <c r="T1890" s="102" t="s">
        <v>2292</v>
      </c>
      <c r="U1890" s="102" t="s">
        <v>3334</v>
      </c>
    </row>
    <row r="1891" spans="12:21" x14ac:dyDescent="0.2">
      <c r="L1891" s="102">
        <v>30808</v>
      </c>
      <c r="M1891" t="s">
        <v>5376</v>
      </c>
      <c r="N1891" t="s">
        <v>5377</v>
      </c>
      <c r="P1891" s="102">
        <v>555</v>
      </c>
      <c r="Q1891" s="102"/>
      <c r="R1891" t="s">
        <v>5375</v>
      </c>
      <c r="S1891" s="102" t="s">
        <v>29</v>
      </c>
      <c r="T1891" s="102" t="s">
        <v>2292</v>
      </c>
      <c r="U1891" s="102" t="s">
        <v>3334</v>
      </c>
    </row>
    <row r="1892" spans="12:21" x14ac:dyDescent="0.2">
      <c r="L1892" s="102">
        <v>26971</v>
      </c>
      <c r="M1892" t="s">
        <v>37</v>
      </c>
      <c r="N1892" t="s">
        <v>213</v>
      </c>
      <c r="O1892" t="s">
        <v>279</v>
      </c>
      <c r="P1892" s="102">
        <v>29</v>
      </c>
      <c r="Q1892" s="102"/>
      <c r="R1892" t="s">
        <v>3360</v>
      </c>
      <c r="S1892" s="102" t="s">
        <v>29</v>
      </c>
      <c r="T1892" s="102" t="s">
        <v>2292</v>
      </c>
      <c r="U1892" s="102" t="s">
        <v>3334</v>
      </c>
    </row>
    <row r="1893" spans="12:21" x14ac:dyDescent="0.2">
      <c r="L1893" s="102">
        <v>32621</v>
      </c>
      <c r="M1893" t="s">
        <v>130</v>
      </c>
      <c r="N1893" t="s">
        <v>302</v>
      </c>
      <c r="O1893" t="s">
        <v>907</v>
      </c>
      <c r="P1893" s="102">
        <v>19</v>
      </c>
      <c r="Q1893" s="102"/>
      <c r="R1893" t="s">
        <v>3414</v>
      </c>
      <c r="S1893" s="102" t="s">
        <v>29</v>
      </c>
      <c r="T1893" s="102" t="s">
        <v>2292</v>
      </c>
      <c r="U1893" s="102" t="s">
        <v>3334</v>
      </c>
    </row>
    <row r="1894" spans="12:21" x14ac:dyDescent="0.2">
      <c r="L1894" s="102">
        <v>24913</v>
      </c>
      <c r="M1894" t="s">
        <v>51</v>
      </c>
      <c r="N1894" t="s">
        <v>5378</v>
      </c>
      <c r="O1894" t="s">
        <v>493</v>
      </c>
      <c r="P1894" s="102">
        <v>248</v>
      </c>
      <c r="Q1894" s="102"/>
      <c r="R1894" t="s">
        <v>2444</v>
      </c>
      <c r="S1894" s="102" t="s">
        <v>29</v>
      </c>
      <c r="T1894" s="102" t="s">
        <v>2292</v>
      </c>
      <c r="U1894" s="102" t="s">
        <v>3334</v>
      </c>
    </row>
    <row r="1895" spans="12:21" x14ac:dyDescent="0.2">
      <c r="L1895" s="102">
        <v>65</v>
      </c>
      <c r="M1895" t="s">
        <v>32</v>
      </c>
      <c r="N1895" t="s">
        <v>132</v>
      </c>
      <c r="O1895" t="s">
        <v>146</v>
      </c>
      <c r="P1895" s="102">
        <v>433</v>
      </c>
      <c r="Q1895" s="102"/>
      <c r="R1895" t="s">
        <v>3566</v>
      </c>
      <c r="S1895" s="102" t="s">
        <v>29</v>
      </c>
      <c r="T1895" s="102" t="s">
        <v>2292</v>
      </c>
      <c r="U1895" s="102" t="s">
        <v>3334</v>
      </c>
    </row>
    <row r="1896" spans="12:21" x14ac:dyDescent="0.2">
      <c r="L1896" s="102">
        <v>89</v>
      </c>
      <c r="M1896" t="s">
        <v>192</v>
      </c>
      <c r="N1896" t="s">
        <v>5379</v>
      </c>
      <c r="O1896" t="s">
        <v>120</v>
      </c>
      <c r="P1896" s="102">
        <v>433</v>
      </c>
      <c r="Q1896" s="102"/>
      <c r="R1896" t="s">
        <v>3566</v>
      </c>
      <c r="S1896" s="102" t="s">
        <v>29</v>
      </c>
      <c r="T1896" s="102" t="s">
        <v>2292</v>
      </c>
      <c r="U1896" s="102" t="s">
        <v>3334</v>
      </c>
    </row>
    <row r="1897" spans="12:21" x14ac:dyDescent="0.2">
      <c r="L1897" s="102">
        <v>24972</v>
      </c>
      <c r="M1897" t="s">
        <v>32</v>
      </c>
      <c r="N1897" t="s">
        <v>5034</v>
      </c>
      <c r="O1897" t="s">
        <v>193</v>
      </c>
      <c r="P1897" s="102">
        <v>10314</v>
      </c>
      <c r="Q1897" s="102"/>
      <c r="R1897" t="s">
        <v>2601</v>
      </c>
      <c r="S1897" s="102" t="s">
        <v>29</v>
      </c>
      <c r="T1897" s="102" t="s">
        <v>2292</v>
      </c>
      <c r="U1897" s="102" t="s">
        <v>3334</v>
      </c>
    </row>
    <row r="1898" spans="12:21" x14ac:dyDescent="0.2">
      <c r="L1898" s="102">
        <v>18419</v>
      </c>
      <c r="M1898" t="s">
        <v>4168</v>
      </c>
      <c r="N1898" t="s">
        <v>5380</v>
      </c>
      <c r="O1898" t="s">
        <v>5381</v>
      </c>
      <c r="P1898" s="102">
        <v>630</v>
      </c>
      <c r="Q1898" s="102"/>
      <c r="R1898" t="s">
        <v>2829</v>
      </c>
      <c r="S1898" s="102" t="s">
        <v>29</v>
      </c>
      <c r="T1898" s="102" t="s">
        <v>2292</v>
      </c>
      <c r="U1898" s="102" t="s">
        <v>3334</v>
      </c>
    </row>
    <row r="1899" spans="12:21" x14ac:dyDescent="0.2">
      <c r="L1899" s="102">
        <v>30003</v>
      </c>
      <c r="M1899" t="s">
        <v>2739</v>
      </c>
      <c r="N1899" t="s">
        <v>5382</v>
      </c>
      <c r="O1899" t="s">
        <v>5383</v>
      </c>
      <c r="P1899" s="102">
        <v>47</v>
      </c>
      <c r="Q1899" s="102"/>
      <c r="R1899" t="s">
        <v>2626</v>
      </c>
      <c r="S1899" s="102" t="s">
        <v>29</v>
      </c>
      <c r="T1899" s="102" t="s">
        <v>2292</v>
      </c>
      <c r="U1899" s="102" t="s">
        <v>3334</v>
      </c>
    </row>
    <row r="1900" spans="12:21" x14ac:dyDescent="0.2">
      <c r="L1900" s="102">
        <v>22967</v>
      </c>
      <c r="M1900" t="s">
        <v>3823</v>
      </c>
      <c r="N1900" t="s">
        <v>303</v>
      </c>
      <c r="O1900" t="s">
        <v>5384</v>
      </c>
      <c r="P1900" s="102">
        <v>341</v>
      </c>
      <c r="Q1900" s="102"/>
      <c r="R1900" t="s">
        <v>3890</v>
      </c>
      <c r="S1900" s="102" t="s">
        <v>29</v>
      </c>
      <c r="T1900" s="102" t="s">
        <v>2292</v>
      </c>
      <c r="U1900" s="102" t="s">
        <v>3334</v>
      </c>
    </row>
    <row r="1901" spans="12:21" x14ac:dyDescent="0.2">
      <c r="L1901" s="102">
        <v>32560</v>
      </c>
      <c r="M1901" t="s">
        <v>139</v>
      </c>
      <c r="N1901" t="s">
        <v>306</v>
      </c>
      <c r="O1901" t="s">
        <v>174</v>
      </c>
      <c r="P1901" s="102">
        <v>393</v>
      </c>
      <c r="Q1901" s="102"/>
      <c r="R1901" t="s">
        <v>3904</v>
      </c>
      <c r="S1901" s="102" t="s">
        <v>29</v>
      </c>
      <c r="T1901" s="102" t="s">
        <v>2292</v>
      </c>
      <c r="U1901" s="102" t="s">
        <v>3334</v>
      </c>
    </row>
    <row r="1902" spans="12:21" x14ac:dyDescent="0.2">
      <c r="L1902" s="102">
        <v>23107</v>
      </c>
      <c r="M1902" t="s">
        <v>3755</v>
      </c>
      <c r="N1902" t="s">
        <v>3919</v>
      </c>
      <c r="O1902" t="s">
        <v>70</v>
      </c>
      <c r="P1902" s="102">
        <v>46</v>
      </c>
      <c r="Q1902" s="102"/>
      <c r="R1902" t="s">
        <v>3932</v>
      </c>
      <c r="S1902" s="102" t="s">
        <v>29</v>
      </c>
      <c r="T1902" s="102" t="s">
        <v>2292</v>
      </c>
      <c r="U1902" s="102" t="s">
        <v>3334</v>
      </c>
    </row>
    <row r="1903" spans="12:21" x14ac:dyDescent="0.2">
      <c r="L1903" s="102">
        <v>29471</v>
      </c>
      <c r="M1903" t="s">
        <v>470</v>
      </c>
      <c r="N1903" t="s">
        <v>33</v>
      </c>
      <c r="O1903" t="s">
        <v>5385</v>
      </c>
      <c r="P1903" s="102">
        <v>10384</v>
      </c>
      <c r="Q1903" s="102"/>
      <c r="R1903" t="s">
        <v>3915</v>
      </c>
      <c r="S1903" s="102" t="s">
        <v>29</v>
      </c>
      <c r="T1903" s="102" t="s">
        <v>2292</v>
      </c>
      <c r="U1903" s="102" t="s">
        <v>3334</v>
      </c>
    </row>
    <row r="1904" spans="12:21" x14ac:dyDescent="0.2">
      <c r="L1904" s="102">
        <v>82</v>
      </c>
      <c r="M1904" t="s">
        <v>199</v>
      </c>
      <c r="N1904" t="s">
        <v>206</v>
      </c>
      <c r="O1904" t="s">
        <v>5386</v>
      </c>
      <c r="P1904" s="102">
        <v>519</v>
      </c>
      <c r="Q1904" s="102"/>
      <c r="R1904" t="s">
        <v>2616</v>
      </c>
      <c r="S1904" s="102" t="s">
        <v>29</v>
      </c>
      <c r="T1904" s="102" t="s">
        <v>2292</v>
      </c>
      <c r="U1904" s="102" t="s">
        <v>3334</v>
      </c>
    </row>
    <row r="1905" spans="12:21" x14ac:dyDescent="0.2">
      <c r="L1905" s="102">
        <v>5858</v>
      </c>
      <c r="M1905" t="s">
        <v>5387</v>
      </c>
      <c r="N1905" t="s">
        <v>5388</v>
      </c>
      <c r="P1905" s="102">
        <v>636</v>
      </c>
      <c r="Q1905" s="102"/>
      <c r="R1905" t="s">
        <v>2303</v>
      </c>
      <c r="S1905" s="102" t="s">
        <v>39</v>
      </c>
      <c r="T1905" s="102" t="s">
        <v>2292</v>
      </c>
      <c r="U1905" s="102" t="s">
        <v>3334</v>
      </c>
    </row>
    <row r="1906" spans="12:21" x14ac:dyDescent="0.2">
      <c r="L1906" s="102">
        <v>30807</v>
      </c>
      <c r="M1906" t="s">
        <v>5389</v>
      </c>
      <c r="N1906" t="s">
        <v>5390</v>
      </c>
      <c r="P1906" s="102">
        <v>555</v>
      </c>
      <c r="Q1906" s="102"/>
      <c r="R1906" t="s">
        <v>5375</v>
      </c>
      <c r="S1906" s="102" t="s">
        <v>29</v>
      </c>
      <c r="T1906" s="102" t="s">
        <v>2293</v>
      </c>
      <c r="U1906" s="102" t="s">
        <v>3334</v>
      </c>
    </row>
    <row r="1907" spans="12:21" x14ac:dyDescent="0.2">
      <c r="L1907" s="102">
        <v>30806</v>
      </c>
      <c r="M1907" t="s">
        <v>5391</v>
      </c>
      <c r="N1907" t="s">
        <v>5392</v>
      </c>
      <c r="P1907" s="102">
        <v>555</v>
      </c>
      <c r="Q1907" s="102"/>
      <c r="R1907" t="s">
        <v>5375</v>
      </c>
      <c r="S1907" s="102" t="s">
        <v>29</v>
      </c>
      <c r="T1907" s="102" t="s">
        <v>2293</v>
      </c>
      <c r="U1907" s="102" t="s">
        <v>3334</v>
      </c>
    </row>
    <row r="1908" spans="12:21" x14ac:dyDescent="0.2">
      <c r="L1908" s="102">
        <v>24578</v>
      </c>
      <c r="M1908" t="s">
        <v>127</v>
      </c>
      <c r="N1908" t="s">
        <v>128</v>
      </c>
      <c r="O1908" t="s">
        <v>5393</v>
      </c>
      <c r="P1908" s="102">
        <v>10108</v>
      </c>
      <c r="Q1908" s="102"/>
      <c r="R1908" t="s">
        <v>3534</v>
      </c>
      <c r="S1908" s="102" t="s">
        <v>29</v>
      </c>
      <c r="T1908" s="102" t="s">
        <v>2293</v>
      </c>
      <c r="U1908" s="102" t="s">
        <v>3334</v>
      </c>
    </row>
    <row r="1909" spans="12:21" x14ac:dyDescent="0.2">
      <c r="L1909" s="102">
        <v>38</v>
      </c>
      <c r="M1909" t="s">
        <v>130</v>
      </c>
      <c r="N1909" t="s">
        <v>35</v>
      </c>
      <c r="O1909" t="s">
        <v>36</v>
      </c>
      <c r="P1909" s="102">
        <v>10097</v>
      </c>
      <c r="Q1909" s="102"/>
      <c r="R1909" t="s">
        <v>4473</v>
      </c>
      <c r="S1909" s="102" t="s">
        <v>29</v>
      </c>
      <c r="T1909" s="102" t="s">
        <v>2293</v>
      </c>
      <c r="U1909" s="102" t="s">
        <v>3334</v>
      </c>
    </row>
    <row r="1910" spans="12:21" x14ac:dyDescent="0.2">
      <c r="L1910" s="102">
        <v>35</v>
      </c>
      <c r="M1910" t="s">
        <v>701</v>
      </c>
      <c r="N1910" t="s">
        <v>4249</v>
      </c>
      <c r="O1910" t="s">
        <v>4910</v>
      </c>
      <c r="P1910" s="102">
        <v>142</v>
      </c>
      <c r="Q1910" s="102"/>
      <c r="R1910" t="s">
        <v>2297</v>
      </c>
      <c r="S1910" s="102" t="s">
        <v>29</v>
      </c>
      <c r="T1910" s="102" t="s">
        <v>2293</v>
      </c>
      <c r="U1910" s="102" t="s">
        <v>3334</v>
      </c>
    </row>
    <row r="1911" spans="12:21" x14ac:dyDescent="0.2">
      <c r="L1911" s="102">
        <v>22</v>
      </c>
      <c r="M1911" t="s">
        <v>37</v>
      </c>
      <c r="N1911" t="s">
        <v>793</v>
      </c>
      <c r="O1911" t="s">
        <v>5394</v>
      </c>
      <c r="P1911" s="102">
        <v>353</v>
      </c>
      <c r="Q1911" s="102"/>
      <c r="R1911" t="s">
        <v>2590</v>
      </c>
      <c r="S1911" s="102" t="s">
        <v>29</v>
      </c>
      <c r="T1911" s="102" t="s">
        <v>5395</v>
      </c>
      <c r="U1911" s="102" t="s">
        <v>3334</v>
      </c>
    </row>
    <row r="1912" spans="12:21" x14ac:dyDescent="0.2">
      <c r="L1912" s="102">
        <v>30819</v>
      </c>
      <c r="M1912" t="s">
        <v>5396</v>
      </c>
      <c r="N1912" t="s">
        <v>5397</v>
      </c>
      <c r="P1912" s="102">
        <v>674</v>
      </c>
      <c r="Q1912" s="102"/>
      <c r="R1912" t="s">
        <v>1521</v>
      </c>
      <c r="S1912" s="102" t="s">
        <v>29</v>
      </c>
      <c r="T1912" s="102" t="s">
        <v>2477</v>
      </c>
      <c r="U1912" s="102" t="s">
        <v>3334</v>
      </c>
    </row>
    <row r="1913" spans="12:21" x14ac:dyDescent="0.2">
      <c r="L1913" s="102">
        <v>5640</v>
      </c>
      <c r="M1913" t="s">
        <v>5398</v>
      </c>
      <c r="N1913" t="s">
        <v>4584</v>
      </c>
      <c r="P1913" s="102">
        <v>629</v>
      </c>
      <c r="Q1913" s="102"/>
      <c r="R1913" t="s">
        <v>3485</v>
      </c>
      <c r="S1913" s="102" t="s">
        <v>29</v>
      </c>
      <c r="T1913" s="102" t="s">
        <v>2477</v>
      </c>
      <c r="U1913" s="102" t="s">
        <v>3334</v>
      </c>
    </row>
    <row r="1914" spans="12:21" ht="18" x14ac:dyDescent="0.2">
      <c r="L1914" s="107" t="s">
        <v>5399</v>
      </c>
      <c r="M1914" s="107" t="s">
        <v>6</v>
      </c>
      <c r="N1914" s="107" t="s">
        <v>7</v>
      </c>
      <c r="O1914" s="107" t="s">
        <v>8</v>
      </c>
      <c r="P1914" s="107" t="s">
        <v>5400</v>
      </c>
      <c r="Q1914" s="107"/>
      <c r="R1914" s="107" t="s">
        <v>2846</v>
      </c>
      <c r="S1914" s="107" t="s">
        <v>5401</v>
      </c>
      <c r="T1914" s="107" t="s">
        <v>5402</v>
      </c>
      <c r="U1914" s="107" t="s">
        <v>5403</v>
      </c>
    </row>
  </sheetData>
  <sortState ref="A2:D4857">
    <sortCondition ref="A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907"/>
  <sheetViews>
    <sheetView topLeftCell="A888" workbookViewId="0">
      <selection activeCell="B918" sqref="B918"/>
    </sheetView>
  </sheetViews>
  <sheetFormatPr baseColWidth="10" defaultRowHeight="12.75" x14ac:dyDescent="0.2"/>
  <cols>
    <col min="2" max="2" width="49.42578125" bestFit="1" customWidth="1"/>
    <col min="3" max="3" width="2" bestFit="1" customWidth="1"/>
  </cols>
  <sheetData>
    <row r="1" spans="1:4" x14ac:dyDescent="0.2">
      <c r="A1" t="s">
        <v>2845</v>
      </c>
      <c r="B1" t="s">
        <v>2846</v>
      </c>
      <c r="C1" s="57"/>
      <c r="D1" s="57" t="s">
        <v>2847</v>
      </c>
    </row>
    <row r="2" spans="1:4" x14ac:dyDescent="0.2">
      <c r="A2">
        <v>725</v>
      </c>
      <c r="B2" t="s">
        <v>2848</v>
      </c>
      <c r="C2" s="57">
        <v>0</v>
      </c>
      <c r="D2" s="57" t="s">
        <v>1279</v>
      </c>
    </row>
    <row r="3" spans="1:4" x14ac:dyDescent="0.2">
      <c r="A3">
        <v>569</v>
      </c>
      <c r="B3" t="s">
        <v>2849</v>
      </c>
      <c r="C3" s="57">
        <v>0</v>
      </c>
      <c r="D3" s="57" t="s">
        <v>1279</v>
      </c>
    </row>
    <row r="4" spans="1:4" x14ac:dyDescent="0.2">
      <c r="A4">
        <v>722</v>
      </c>
      <c r="B4" t="s">
        <v>2850</v>
      </c>
      <c r="C4" s="57">
        <v>0</v>
      </c>
      <c r="D4" s="57" t="s">
        <v>1765</v>
      </c>
    </row>
    <row r="5" spans="1:4" x14ac:dyDescent="0.2">
      <c r="A5">
        <v>505</v>
      </c>
      <c r="B5" t="s">
        <v>2851</v>
      </c>
      <c r="C5" s="57">
        <v>0</v>
      </c>
      <c r="D5" s="57" t="s">
        <v>1887</v>
      </c>
    </row>
    <row r="6" spans="1:4" x14ac:dyDescent="0.2">
      <c r="A6">
        <v>673</v>
      </c>
      <c r="B6" t="s">
        <v>1520</v>
      </c>
      <c r="C6" s="57">
        <v>1</v>
      </c>
      <c r="D6" s="57" t="s">
        <v>1888</v>
      </c>
    </row>
    <row r="7" spans="1:4" x14ac:dyDescent="0.2">
      <c r="A7">
        <v>660</v>
      </c>
      <c r="B7" t="s">
        <v>2241</v>
      </c>
      <c r="C7" s="57">
        <v>0</v>
      </c>
      <c r="D7" s="57" t="s">
        <v>1895</v>
      </c>
    </row>
    <row r="8" spans="1:4" x14ac:dyDescent="0.2">
      <c r="A8">
        <v>530</v>
      </c>
      <c r="B8" t="s">
        <v>2852</v>
      </c>
      <c r="C8" s="57">
        <v>0</v>
      </c>
      <c r="D8" s="57" t="s">
        <v>1901</v>
      </c>
    </row>
    <row r="9" spans="1:4" x14ac:dyDescent="0.2">
      <c r="A9">
        <v>102</v>
      </c>
      <c r="B9" t="s">
        <v>1369</v>
      </c>
      <c r="C9" s="57">
        <v>1</v>
      </c>
      <c r="D9" s="57" t="s">
        <v>1887</v>
      </c>
    </row>
    <row r="10" spans="1:4" x14ac:dyDescent="0.2">
      <c r="A10">
        <v>254</v>
      </c>
      <c r="B10" t="s">
        <v>2853</v>
      </c>
      <c r="C10" s="57">
        <v>0</v>
      </c>
      <c r="D10" s="57" t="s">
        <v>1888</v>
      </c>
    </row>
    <row r="11" spans="1:4" x14ac:dyDescent="0.2">
      <c r="A11">
        <v>717</v>
      </c>
      <c r="B11" t="s">
        <v>2854</v>
      </c>
      <c r="C11" s="57">
        <v>0</v>
      </c>
      <c r="D11" s="57" t="s">
        <v>1890</v>
      </c>
    </row>
    <row r="12" spans="1:4" x14ac:dyDescent="0.2">
      <c r="A12">
        <v>385</v>
      </c>
      <c r="B12" t="s">
        <v>1450</v>
      </c>
      <c r="C12" s="57">
        <v>1</v>
      </c>
      <c r="D12" s="57" t="s">
        <v>1887</v>
      </c>
    </row>
    <row r="13" spans="1:4" x14ac:dyDescent="0.2">
      <c r="A13">
        <v>10235</v>
      </c>
      <c r="B13" t="s">
        <v>2855</v>
      </c>
      <c r="C13" s="57">
        <v>0</v>
      </c>
      <c r="D13" s="57" t="s">
        <v>1887</v>
      </c>
    </row>
    <row r="14" spans="1:4" x14ac:dyDescent="0.2">
      <c r="A14">
        <v>648</v>
      </c>
      <c r="B14" t="s">
        <v>2856</v>
      </c>
      <c r="C14" s="57">
        <v>0</v>
      </c>
      <c r="D14" s="57" t="s">
        <v>1888</v>
      </c>
    </row>
    <row r="15" spans="1:4" x14ac:dyDescent="0.2">
      <c r="A15">
        <v>500</v>
      </c>
      <c r="B15" t="s">
        <v>2857</v>
      </c>
      <c r="C15" s="57">
        <v>0</v>
      </c>
      <c r="D15" s="57" t="s">
        <v>1765</v>
      </c>
    </row>
    <row r="16" spans="1:4" x14ac:dyDescent="0.2">
      <c r="A16">
        <v>316</v>
      </c>
      <c r="B16" t="s">
        <v>2858</v>
      </c>
      <c r="C16" s="57">
        <v>0</v>
      </c>
      <c r="D16" s="57" t="s">
        <v>1895</v>
      </c>
    </row>
    <row r="17" spans="1:4" x14ac:dyDescent="0.2">
      <c r="A17">
        <v>103</v>
      </c>
      <c r="B17" t="s">
        <v>1370</v>
      </c>
      <c r="C17" s="57">
        <v>1</v>
      </c>
      <c r="D17" s="57" t="s">
        <v>1887</v>
      </c>
    </row>
    <row r="18" spans="1:4" x14ac:dyDescent="0.2">
      <c r="A18">
        <v>678</v>
      </c>
      <c r="B18" t="s">
        <v>1522</v>
      </c>
      <c r="C18" s="57">
        <v>1</v>
      </c>
      <c r="D18" s="57" t="s">
        <v>1890</v>
      </c>
    </row>
    <row r="19" spans="1:4" x14ac:dyDescent="0.2">
      <c r="A19">
        <v>423</v>
      </c>
      <c r="B19" t="s">
        <v>2767</v>
      </c>
      <c r="C19" s="57">
        <v>0</v>
      </c>
      <c r="D19" s="57" t="s">
        <v>1891</v>
      </c>
    </row>
    <row r="20" spans="1:4" x14ac:dyDescent="0.2">
      <c r="A20">
        <v>484</v>
      </c>
      <c r="B20" t="s">
        <v>2859</v>
      </c>
      <c r="C20" s="57">
        <v>0</v>
      </c>
      <c r="D20" s="57" t="s">
        <v>1901</v>
      </c>
    </row>
    <row r="21" spans="1:4" x14ac:dyDescent="0.2">
      <c r="A21">
        <v>462</v>
      </c>
      <c r="B21" t="s">
        <v>2860</v>
      </c>
      <c r="C21" s="57">
        <v>0</v>
      </c>
      <c r="D21" s="57" t="s">
        <v>1765</v>
      </c>
    </row>
    <row r="22" spans="1:4" x14ac:dyDescent="0.2">
      <c r="A22">
        <v>487</v>
      </c>
      <c r="B22" t="s">
        <v>1465</v>
      </c>
      <c r="C22" s="57">
        <v>1</v>
      </c>
      <c r="D22" s="57" t="s">
        <v>1765</v>
      </c>
    </row>
    <row r="23" spans="1:4" x14ac:dyDescent="0.2">
      <c r="A23">
        <v>10418</v>
      </c>
      <c r="B23" t="s">
        <v>2861</v>
      </c>
      <c r="C23" s="57">
        <v>1</v>
      </c>
      <c r="D23" s="57" t="s">
        <v>1891</v>
      </c>
    </row>
    <row r="24" spans="1:4" x14ac:dyDescent="0.2">
      <c r="A24">
        <v>10422</v>
      </c>
      <c r="B24" t="s">
        <v>2862</v>
      </c>
      <c r="C24" s="57">
        <v>1</v>
      </c>
      <c r="D24" s="57" t="s">
        <v>1891</v>
      </c>
    </row>
    <row r="25" spans="1:4" x14ac:dyDescent="0.2">
      <c r="A25">
        <v>480</v>
      </c>
      <c r="B25" t="s">
        <v>2863</v>
      </c>
      <c r="C25" s="57">
        <v>0</v>
      </c>
      <c r="D25" s="57" t="s">
        <v>1897</v>
      </c>
    </row>
    <row r="26" spans="1:4" x14ac:dyDescent="0.2">
      <c r="A26">
        <v>300</v>
      </c>
      <c r="B26" t="s">
        <v>1424</v>
      </c>
      <c r="C26" s="57">
        <v>1</v>
      </c>
      <c r="D26" s="57" t="s">
        <v>1891</v>
      </c>
    </row>
    <row r="27" spans="1:4" x14ac:dyDescent="0.2">
      <c r="A27">
        <v>10303</v>
      </c>
      <c r="B27" t="s">
        <v>2864</v>
      </c>
      <c r="C27" s="57">
        <v>0</v>
      </c>
      <c r="D27" s="57" t="s">
        <v>1891</v>
      </c>
    </row>
    <row r="28" spans="1:4" x14ac:dyDescent="0.2">
      <c r="A28">
        <v>10315</v>
      </c>
      <c r="B28" t="s">
        <v>2865</v>
      </c>
      <c r="C28" s="57">
        <v>0</v>
      </c>
      <c r="D28" s="57" t="s">
        <v>1891</v>
      </c>
    </row>
    <row r="29" spans="1:4" x14ac:dyDescent="0.2">
      <c r="A29">
        <v>358</v>
      </c>
      <c r="B29" t="s">
        <v>2866</v>
      </c>
      <c r="C29" s="57">
        <v>0</v>
      </c>
      <c r="D29" s="57" t="s">
        <v>1901</v>
      </c>
    </row>
    <row r="30" spans="1:4" x14ac:dyDescent="0.2">
      <c r="A30">
        <v>10166</v>
      </c>
      <c r="B30" t="s">
        <v>2242</v>
      </c>
      <c r="C30" s="57">
        <v>1</v>
      </c>
      <c r="D30" s="57" t="s">
        <v>1890</v>
      </c>
    </row>
    <row r="31" spans="1:4" x14ac:dyDescent="0.2">
      <c r="A31">
        <v>10341</v>
      </c>
      <c r="B31" t="s">
        <v>1990</v>
      </c>
      <c r="C31" s="57">
        <v>1</v>
      </c>
      <c r="D31" s="57" t="s">
        <v>1765</v>
      </c>
    </row>
    <row r="32" spans="1:4" x14ac:dyDescent="0.2">
      <c r="A32">
        <v>56</v>
      </c>
      <c r="B32" t="s">
        <v>1356</v>
      </c>
      <c r="C32" s="57">
        <v>0</v>
      </c>
      <c r="D32" s="57" t="s">
        <v>1890</v>
      </c>
    </row>
    <row r="33" spans="1:4" x14ac:dyDescent="0.2">
      <c r="A33">
        <v>210</v>
      </c>
      <c r="B33" t="s">
        <v>1394</v>
      </c>
      <c r="C33" s="57">
        <v>0</v>
      </c>
      <c r="D33" s="57" t="s">
        <v>1765</v>
      </c>
    </row>
    <row r="34" spans="1:4" x14ac:dyDescent="0.2">
      <c r="A34">
        <v>10352</v>
      </c>
      <c r="B34" t="s">
        <v>1994</v>
      </c>
      <c r="C34" s="57">
        <v>0</v>
      </c>
      <c r="D34" s="57" t="s">
        <v>1890</v>
      </c>
    </row>
    <row r="35" spans="1:4" x14ac:dyDescent="0.2">
      <c r="A35">
        <v>284</v>
      </c>
      <c r="B35" t="s">
        <v>1417</v>
      </c>
      <c r="C35" s="57">
        <v>1</v>
      </c>
      <c r="D35" s="57" t="s">
        <v>1892</v>
      </c>
    </row>
    <row r="36" spans="1:4" x14ac:dyDescent="0.2">
      <c r="A36">
        <v>340</v>
      </c>
      <c r="B36" t="s">
        <v>2867</v>
      </c>
      <c r="C36" s="57">
        <v>0</v>
      </c>
      <c r="D36" s="57" t="s">
        <v>1279</v>
      </c>
    </row>
    <row r="37" spans="1:4" x14ac:dyDescent="0.2">
      <c r="A37">
        <v>463</v>
      </c>
      <c r="B37" t="s">
        <v>2868</v>
      </c>
      <c r="C37" s="57">
        <v>0</v>
      </c>
      <c r="D37" s="57" t="s">
        <v>1765</v>
      </c>
    </row>
    <row r="38" spans="1:4" x14ac:dyDescent="0.2">
      <c r="A38">
        <v>317</v>
      </c>
      <c r="B38" t="s">
        <v>2869</v>
      </c>
      <c r="C38" s="57">
        <v>1</v>
      </c>
      <c r="D38" s="57" t="s">
        <v>1279</v>
      </c>
    </row>
    <row r="39" spans="1:4" x14ac:dyDescent="0.2">
      <c r="A39">
        <v>266</v>
      </c>
      <c r="B39" t="s">
        <v>1409</v>
      </c>
      <c r="C39" s="57">
        <v>1</v>
      </c>
      <c r="D39" s="57" t="s">
        <v>1888</v>
      </c>
    </row>
    <row r="40" spans="1:4" x14ac:dyDescent="0.2">
      <c r="A40">
        <v>461</v>
      </c>
      <c r="B40" t="s">
        <v>1461</v>
      </c>
      <c r="C40" s="57">
        <v>1</v>
      </c>
      <c r="D40" s="57" t="s">
        <v>1765</v>
      </c>
    </row>
    <row r="41" spans="1:4" x14ac:dyDescent="0.2">
      <c r="A41">
        <v>10223</v>
      </c>
      <c r="B41" t="s">
        <v>1893</v>
      </c>
      <c r="C41" s="57">
        <v>1</v>
      </c>
      <c r="D41" s="57" t="s">
        <v>1765</v>
      </c>
    </row>
    <row r="42" spans="1:4" x14ac:dyDescent="0.2">
      <c r="A42">
        <v>163</v>
      </c>
      <c r="B42" t="s">
        <v>2870</v>
      </c>
      <c r="C42" s="57">
        <v>0</v>
      </c>
      <c r="D42" s="57" t="s">
        <v>1765</v>
      </c>
    </row>
    <row r="43" spans="1:4" x14ac:dyDescent="0.2">
      <c r="A43">
        <v>10165</v>
      </c>
      <c r="B43" t="s">
        <v>2871</v>
      </c>
      <c r="C43" s="57">
        <v>0</v>
      </c>
      <c r="D43" s="57" t="s">
        <v>1890</v>
      </c>
    </row>
    <row r="44" spans="1:4" x14ac:dyDescent="0.2">
      <c r="A44">
        <v>485</v>
      </c>
      <c r="B44" t="s">
        <v>2872</v>
      </c>
      <c r="C44" s="57">
        <v>0</v>
      </c>
      <c r="D44" s="57" t="s">
        <v>1901</v>
      </c>
    </row>
    <row r="45" spans="1:4" x14ac:dyDescent="0.2">
      <c r="A45">
        <v>277</v>
      </c>
      <c r="B45" t="s">
        <v>2873</v>
      </c>
      <c r="C45" s="57">
        <v>0</v>
      </c>
      <c r="D45" s="57" t="s">
        <v>1889</v>
      </c>
    </row>
    <row r="46" spans="1:4" x14ac:dyDescent="0.2">
      <c r="A46">
        <v>140</v>
      </c>
      <c r="B46" t="s">
        <v>2874</v>
      </c>
      <c r="C46" s="57">
        <v>0</v>
      </c>
      <c r="D46" s="57" t="s">
        <v>1897</v>
      </c>
    </row>
    <row r="47" spans="1:4" x14ac:dyDescent="0.2">
      <c r="A47">
        <v>438</v>
      </c>
      <c r="B47" t="s">
        <v>2147</v>
      </c>
      <c r="C47" s="57">
        <v>1</v>
      </c>
      <c r="D47" s="57" t="s">
        <v>1263</v>
      </c>
    </row>
    <row r="48" spans="1:4" x14ac:dyDescent="0.2">
      <c r="A48">
        <v>439</v>
      </c>
      <c r="B48" t="s">
        <v>1456</v>
      </c>
      <c r="C48" s="57">
        <v>1</v>
      </c>
      <c r="D48" s="57" t="s">
        <v>1888</v>
      </c>
    </row>
    <row r="49" spans="1:4" x14ac:dyDescent="0.2">
      <c r="A49">
        <v>49</v>
      </c>
      <c r="B49" t="s">
        <v>2875</v>
      </c>
      <c r="C49" s="57">
        <v>0</v>
      </c>
      <c r="D49" s="57" t="s">
        <v>1889</v>
      </c>
    </row>
    <row r="50" spans="1:4" x14ac:dyDescent="0.2">
      <c r="A50">
        <v>257</v>
      </c>
      <c r="B50" t="s">
        <v>2876</v>
      </c>
      <c r="C50" s="57">
        <v>0</v>
      </c>
      <c r="D50" s="57" t="s">
        <v>1891</v>
      </c>
    </row>
    <row r="51" spans="1:4" x14ac:dyDescent="0.2">
      <c r="A51">
        <v>700</v>
      </c>
      <c r="B51" t="s">
        <v>2877</v>
      </c>
      <c r="C51" s="57">
        <v>0</v>
      </c>
      <c r="D51" s="57" t="s">
        <v>1890</v>
      </c>
    </row>
    <row r="52" spans="1:4" x14ac:dyDescent="0.2">
      <c r="A52">
        <v>309</v>
      </c>
      <c r="B52" t="s">
        <v>1429</v>
      </c>
      <c r="C52" s="57">
        <v>1</v>
      </c>
      <c r="D52" s="57" t="s">
        <v>1888</v>
      </c>
    </row>
    <row r="53" spans="1:4" x14ac:dyDescent="0.2">
      <c r="A53">
        <v>169</v>
      </c>
      <c r="B53" t="s">
        <v>1894</v>
      </c>
      <c r="C53" s="57">
        <v>1</v>
      </c>
      <c r="D53" s="57" t="s">
        <v>1895</v>
      </c>
    </row>
    <row r="54" spans="1:4" x14ac:dyDescent="0.2">
      <c r="A54">
        <v>10240</v>
      </c>
      <c r="B54" t="s">
        <v>1896</v>
      </c>
      <c r="C54" s="57">
        <v>0</v>
      </c>
      <c r="D54" s="57" t="s">
        <v>1887</v>
      </c>
    </row>
    <row r="55" spans="1:4" x14ac:dyDescent="0.2">
      <c r="A55">
        <v>458</v>
      </c>
      <c r="B55" t="s">
        <v>2878</v>
      </c>
      <c r="C55" s="57">
        <v>0</v>
      </c>
      <c r="D55" s="57" t="s">
        <v>1889</v>
      </c>
    </row>
    <row r="56" spans="1:4" x14ac:dyDescent="0.2">
      <c r="A56">
        <v>730</v>
      </c>
      <c r="B56" t="s">
        <v>2879</v>
      </c>
      <c r="C56" s="57">
        <v>0</v>
      </c>
      <c r="D56" s="57" t="s">
        <v>1897</v>
      </c>
    </row>
    <row r="57" spans="1:4" x14ac:dyDescent="0.2">
      <c r="A57">
        <v>10157</v>
      </c>
      <c r="B57" t="s">
        <v>1872</v>
      </c>
      <c r="C57" s="57">
        <v>0</v>
      </c>
      <c r="D57" s="57" t="s">
        <v>1263</v>
      </c>
    </row>
    <row r="58" spans="1:4" x14ac:dyDescent="0.2">
      <c r="A58">
        <v>647</v>
      </c>
      <c r="B58" t="s">
        <v>2880</v>
      </c>
      <c r="C58" s="57">
        <v>0</v>
      </c>
      <c r="D58" s="57" t="s">
        <v>1765</v>
      </c>
    </row>
    <row r="59" spans="1:4" x14ac:dyDescent="0.2">
      <c r="A59">
        <v>181</v>
      </c>
      <c r="B59" t="s">
        <v>2881</v>
      </c>
      <c r="C59" s="57">
        <v>0</v>
      </c>
      <c r="D59" s="57" t="s">
        <v>1892</v>
      </c>
    </row>
    <row r="60" spans="1:4" x14ac:dyDescent="0.2">
      <c r="A60">
        <v>10073</v>
      </c>
      <c r="B60" t="s">
        <v>1666</v>
      </c>
      <c r="C60" s="57">
        <v>0</v>
      </c>
      <c r="D60" s="57" t="s">
        <v>1887</v>
      </c>
    </row>
    <row r="61" spans="1:4" x14ac:dyDescent="0.2">
      <c r="A61">
        <v>588</v>
      </c>
      <c r="B61" t="s">
        <v>2882</v>
      </c>
      <c r="C61" s="57">
        <v>0</v>
      </c>
      <c r="D61" s="57" t="s">
        <v>1892</v>
      </c>
    </row>
    <row r="62" spans="1:4" x14ac:dyDescent="0.2">
      <c r="A62">
        <v>86</v>
      </c>
      <c r="B62" t="s">
        <v>2883</v>
      </c>
      <c r="C62" s="57">
        <v>0</v>
      </c>
      <c r="D62" s="57" t="s">
        <v>1922</v>
      </c>
    </row>
    <row r="63" spans="1:4" x14ac:dyDescent="0.2">
      <c r="A63">
        <v>466</v>
      </c>
      <c r="B63" t="s">
        <v>2883</v>
      </c>
      <c r="C63" s="57">
        <v>0</v>
      </c>
      <c r="D63" s="57" t="s">
        <v>1922</v>
      </c>
    </row>
    <row r="64" spans="1:4" x14ac:dyDescent="0.2">
      <c r="A64">
        <v>175</v>
      </c>
      <c r="B64" t="s">
        <v>1389</v>
      </c>
      <c r="C64" s="57">
        <v>1</v>
      </c>
      <c r="D64" s="57" t="s">
        <v>1765</v>
      </c>
    </row>
    <row r="65" spans="1:4" x14ac:dyDescent="0.2">
      <c r="A65">
        <v>10077</v>
      </c>
      <c r="B65" t="s">
        <v>2884</v>
      </c>
      <c r="C65" s="57">
        <v>0</v>
      </c>
      <c r="D65" s="57" t="s">
        <v>1279</v>
      </c>
    </row>
    <row r="66" spans="1:4" x14ac:dyDescent="0.2">
      <c r="A66">
        <v>10416</v>
      </c>
      <c r="B66" t="s">
        <v>2885</v>
      </c>
      <c r="C66" s="57">
        <v>0</v>
      </c>
      <c r="D66" s="57" t="s">
        <v>1890</v>
      </c>
    </row>
    <row r="67" spans="1:4" x14ac:dyDescent="0.2">
      <c r="A67">
        <v>10153</v>
      </c>
      <c r="B67" t="s">
        <v>1869</v>
      </c>
      <c r="C67" s="57">
        <v>1</v>
      </c>
      <c r="D67" s="57" t="s">
        <v>1897</v>
      </c>
    </row>
    <row r="68" spans="1:4" x14ac:dyDescent="0.2">
      <c r="A68">
        <v>303</v>
      </c>
      <c r="B68" t="s">
        <v>2886</v>
      </c>
      <c r="C68" s="57">
        <v>0</v>
      </c>
      <c r="D68" s="57" t="s">
        <v>1889</v>
      </c>
    </row>
    <row r="69" spans="1:4" x14ac:dyDescent="0.2">
      <c r="A69">
        <v>268</v>
      </c>
      <c r="B69" t="s">
        <v>1411</v>
      </c>
      <c r="C69" s="57">
        <v>1</v>
      </c>
      <c r="D69" s="57" t="s">
        <v>1891</v>
      </c>
    </row>
    <row r="70" spans="1:4" x14ac:dyDescent="0.2">
      <c r="A70">
        <v>10295</v>
      </c>
      <c r="B70" t="s">
        <v>2887</v>
      </c>
      <c r="C70" s="57">
        <v>0</v>
      </c>
      <c r="D70" s="57" t="s">
        <v>1891</v>
      </c>
    </row>
    <row r="71" spans="1:4" x14ac:dyDescent="0.2">
      <c r="A71">
        <v>83</v>
      </c>
      <c r="B71" t="s">
        <v>2888</v>
      </c>
      <c r="C71" s="57">
        <v>0</v>
      </c>
      <c r="D71" s="57" t="s">
        <v>1279</v>
      </c>
    </row>
    <row r="72" spans="1:4" x14ac:dyDescent="0.2">
      <c r="A72">
        <v>249</v>
      </c>
      <c r="B72" t="s">
        <v>2655</v>
      </c>
      <c r="C72" s="57">
        <v>1</v>
      </c>
      <c r="D72" s="57" t="s">
        <v>1890</v>
      </c>
    </row>
    <row r="73" spans="1:4" x14ac:dyDescent="0.2">
      <c r="A73">
        <v>455</v>
      </c>
      <c r="B73" t="s">
        <v>2889</v>
      </c>
      <c r="C73" s="57">
        <v>0</v>
      </c>
      <c r="D73" s="57" t="s">
        <v>1901</v>
      </c>
    </row>
    <row r="74" spans="1:4" x14ac:dyDescent="0.2">
      <c r="A74">
        <v>536</v>
      </c>
      <c r="B74" t="s">
        <v>1478</v>
      </c>
      <c r="C74" s="57">
        <v>1</v>
      </c>
      <c r="D74" s="57" t="s">
        <v>1279</v>
      </c>
    </row>
    <row r="75" spans="1:4" x14ac:dyDescent="0.2">
      <c r="A75">
        <v>193</v>
      </c>
      <c r="B75" t="s">
        <v>1392</v>
      </c>
      <c r="C75" s="57">
        <v>1</v>
      </c>
      <c r="D75" s="57" t="s">
        <v>1890</v>
      </c>
    </row>
    <row r="76" spans="1:4" x14ac:dyDescent="0.2">
      <c r="A76">
        <v>324</v>
      </c>
      <c r="B76" t="s">
        <v>1434</v>
      </c>
      <c r="C76" s="57">
        <v>1</v>
      </c>
      <c r="D76" s="57" t="s">
        <v>1890</v>
      </c>
    </row>
    <row r="77" spans="1:4" x14ac:dyDescent="0.2">
      <c r="A77">
        <v>10020</v>
      </c>
      <c r="B77" t="s">
        <v>2890</v>
      </c>
      <c r="C77" s="57">
        <v>0</v>
      </c>
      <c r="D77" s="57" t="s">
        <v>1765</v>
      </c>
    </row>
    <row r="78" spans="1:4" x14ac:dyDescent="0.2">
      <c r="A78">
        <v>214</v>
      </c>
      <c r="B78" t="s">
        <v>1395</v>
      </c>
      <c r="C78" s="57">
        <v>1</v>
      </c>
      <c r="D78" s="57" t="s">
        <v>1279</v>
      </c>
    </row>
    <row r="79" spans="1:4" x14ac:dyDescent="0.2">
      <c r="A79">
        <v>10360</v>
      </c>
      <c r="B79" t="s">
        <v>1998</v>
      </c>
      <c r="C79" s="57">
        <v>0</v>
      </c>
      <c r="D79" s="57" t="s">
        <v>1279</v>
      </c>
    </row>
    <row r="80" spans="1:4" x14ac:dyDescent="0.2">
      <c r="A80">
        <v>532</v>
      </c>
      <c r="B80" t="s">
        <v>2891</v>
      </c>
      <c r="C80" s="57">
        <v>0</v>
      </c>
      <c r="D80" s="57" t="s">
        <v>1765</v>
      </c>
    </row>
    <row r="81" spans="1:4" x14ac:dyDescent="0.2">
      <c r="A81">
        <v>10304</v>
      </c>
      <c r="B81" t="s">
        <v>2892</v>
      </c>
      <c r="C81" s="57">
        <v>0</v>
      </c>
      <c r="D81" s="57" t="s">
        <v>1891</v>
      </c>
    </row>
    <row r="82" spans="1:4" x14ac:dyDescent="0.2">
      <c r="A82">
        <v>10174</v>
      </c>
      <c r="B82" t="s">
        <v>2893</v>
      </c>
      <c r="C82" s="57">
        <v>0</v>
      </c>
      <c r="D82" s="57" t="s">
        <v>1891</v>
      </c>
    </row>
    <row r="83" spans="1:4" x14ac:dyDescent="0.2">
      <c r="A83">
        <v>10245</v>
      </c>
      <c r="B83" t="s">
        <v>2894</v>
      </c>
      <c r="C83" s="57">
        <v>0</v>
      </c>
      <c r="D83" s="57" t="s">
        <v>1891</v>
      </c>
    </row>
    <row r="84" spans="1:4" x14ac:dyDescent="0.2">
      <c r="A84">
        <v>10247</v>
      </c>
      <c r="B84" t="s">
        <v>1899</v>
      </c>
      <c r="C84" s="57">
        <v>0</v>
      </c>
      <c r="D84" s="57" t="s">
        <v>1891</v>
      </c>
    </row>
    <row r="85" spans="1:4" x14ac:dyDescent="0.2">
      <c r="A85">
        <v>10289</v>
      </c>
      <c r="B85" t="s">
        <v>2895</v>
      </c>
      <c r="C85" s="57">
        <v>0</v>
      </c>
      <c r="D85" s="57" t="s">
        <v>1891</v>
      </c>
    </row>
    <row r="86" spans="1:4" x14ac:dyDescent="0.2">
      <c r="A86">
        <v>10231</v>
      </c>
      <c r="B86" t="s">
        <v>1898</v>
      </c>
      <c r="C86" s="57">
        <v>1</v>
      </c>
      <c r="D86" s="57" t="s">
        <v>1891</v>
      </c>
    </row>
    <row r="87" spans="1:4" x14ac:dyDescent="0.2">
      <c r="A87">
        <v>10107</v>
      </c>
      <c r="B87" t="s">
        <v>2896</v>
      </c>
      <c r="C87" s="57">
        <v>0</v>
      </c>
      <c r="D87" s="57" t="s">
        <v>1891</v>
      </c>
    </row>
    <row r="88" spans="1:4" x14ac:dyDescent="0.2">
      <c r="A88">
        <v>435</v>
      </c>
      <c r="B88" t="s">
        <v>2897</v>
      </c>
      <c r="C88" s="57">
        <v>0</v>
      </c>
      <c r="D88" s="57" t="s">
        <v>1891</v>
      </c>
    </row>
    <row r="89" spans="1:4" x14ac:dyDescent="0.2">
      <c r="A89">
        <v>10057</v>
      </c>
      <c r="B89" t="s">
        <v>2898</v>
      </c>
      <c r="C89" s="57">
        <v>0</v>
      </c>
      <c r="D89" s="57" t="s">
        <v>1892</v>
      </c>
    </row>
    <row r="90" spans="1:4" x14ac:dyDescent="0.2">
      <c r="A90">
        <v>359</v>
      </c>
      <c r="B90" t="s">
        <v>2243</v>
      </c>
      <c r="C90" s="57">
        <v>1</v>
      </c>
      <c r="D90" s="57" t="s">
        <v>1901</v>
      </c>
    </row>
    <row r="91" spans="1:4" x14ac:dyDescent="0.2">
      <c r="A91">
        <v>331</v>
      </c>
      <c r="B91" t="s">
        <v>1436</v>
      </c>
      <c r="C91" s="57">
        <v>1</v>
      </c>
      <c r="D91" s="57" t="s">
        <v>1892</v>
      </c>
    </row>
    <row r="92" spans="1:4" x14ac:dyDescent="0.2">
      <c r="A92">
        <v>654</v>
      </c>
      <c r="B92" t="s">
        <v>2899</v>
      </c>
      <c r="C92" s="57">
        <v>0</v>
      </c>
      <c r="D92" s="57" t="s">
        <v>1897</v>
      </c>
    </row>
    <row r="93" spans="1:4" x14ac:dyDescent="0.2">
      <c r="A93">
        <v>10419</v>
      </c>
      <c r="B93" t="s">
        <v>2900</v>
      </c>
      <c r="C93" s="57">
        <v>1</v>
      </c>
      <c r="D93" s="57" t="s">
        <v>1891</v>
      </c>
    </row>
    <row r="94" spans="1:4" x14ac:dyDescent="0.2">
      <c r="A94">
        <v>10024</v>
      </c>
      <c r="B94" t="s">
        <v>2901</v>
      </c>
      <c r="C94" s="57">
        <v>0</v>
      </c>
      <c r="D94" s="57" t="s">
        <v>1765</v>
      </c>
    </row>
    <row r="95" spans="1:4" x14ac:dyDescent="0.2">
      <c r="A95">
        <v>10316</v>
      </c>
      <c r="B95" t="s">
        <v>2902</v>
      </c>
      <c r="C95" s="57">
        <v>0</v>
      </c>
      <c r="D95" s="57" t="s">
        <v>1891</v>
      </c>
    </row>
    <row r="96" spans="1:4" x14ac:dyDescent="0.2">
      <c r="A96">
        <v>52</v>
      </c>
      <c r="B96" t="s">
        <v>1355</v>
      </c>
      <c r="C96" s="57">
        <v>1</v>
      </c>
      <c r="D96" s="57" t="s">
        <v>1900</v>
      </c>
    </row>
    <row r="97" spans="1:4" x14ac:dyDescent="0.2">
      <c r="A97">
        <v>10021</v>
      </c>
      <c r="B97" t="s">
        <v>2903</v>
      </c>
      <c r="C97" s="57">
        <v>0</v>
      </c>
      <c r="D97" s="57" t="s">
        <v>1765</v>
      </c>
    </row>
    <row r="98" spans="1:4" x14ac:dyDescent="0.2">
      <c r="A98">
        <v>10003</v>
      </c>
      <c r="B98" t="s">
        <v>2904</v>
      </c>
      <c r="C98" s="57">
        <v>0</v>
      </c>
      <c r="D98" s="57" t="s">
        <v>1889</v>
      </c>
    </row>
    <row r="99" spans="1:4" x14ac:dyDescent="0.2">
      <c r="A99">
        <v>10092</v>
      </c>
      <c r="B99" t="s">
        <v>1661</v>
      </c>
      <c r="C99" s="57">
        <v>1</v>
      </c>
      <c r="D99" s="57" t="s">
        <v>1901</v>
      </c>
    </row>
    <row r="100" spans="1:4" x14ac:dyDescent="0.2">
      <c r="A100">
        <v>10317</v>
      </c>
      <c r="B100" t="s">
        <v>2905</v>
      </c>
      <c r="C100" s="57">
        <v>0</v>
      </c>
      <c r="D100" s="57" t="s">
        <v>1891</v>
      </c>
    </row>
    <row r="101" spans="1:4" x14ac:dyDescent="0.2">
      <c r="A101">
        <v>10181</v>
      </c>
      <c r="B101" t="s">
        <v>1902</v>
      </c>
      <c r="C101" s="57">
        <v>1</v>
      </c>
      <c r="D101" s="57" t="s">
        <v>1888</v>
      </c>
    </row>
    <row r="102" spans="1:4" x14ac:dyDescent="0.2">
      <c r="A102">
        <v>10395</v>
      </c>
      <c r="B102" t="s">
        <v>2244</v>
      </c>
      <c r="C102" s="57">
        <v>0</v>
      </c>
      <c r="D102" s="57" t="s">
        <v>1895</v>
      </c>
    </row>
    <row r="103" spans="1:4" x14ac:dyDescent="0.2">
      <c r="A103">
        <v>559</v>
      </c>
      <c r="B103" t="s">
        <v>1485</v>
      </c>
      <c r="C103" s="57">
        <v>0</v>
      </c>
      <c r="D103" s="57" t="s">
        <v>1888</v>
      </c>
    </row>
    <row r="104" spans="1:4" x14ac:dyDescent="0.2">
      <c r="A104">
        <v>440</v>
      </c>
      <c r="B104" t="s">
        <v>2906</v>
      </c>
      <c r="C104" s="57">
        <v>0</v>
      </c>
      <c r="D104" s="57" t="s">
        <v>1888</v>
      </c>
    </row>
    <row r="105" spans="1:4" x14ac:dyDescent="0.2">
      <c r="A105">
        <v>596</v>
      </c>
      <c r="B105" t="s">
        <v>2907</v>
      </c>
      <c r="C105" s="57">
        <v>0</v>
      </c>
      <c r="D105" s="57" t="s">
        <v>1901</v>
      </c>
    </row>
    <row r="106" spans="1:4" x14ac:dyDescent="0.2">
      <c r="A106">
        <v>184</v>
      </c>
      <c r="B106" t="s">
        <v>2908</v>
      </c>
      <c r="C106" s="57">
        <v>0</v>
      </c>
      <c r="D106" s="57" t="s">
        <v>1888</v>
      </c>
    </row>
    <row r="107" spans="1:4" x14ac:dyDescent="0.2">
      <c r="A107">
        <v>10195</v>
      </c>
      <c r="B107" t="s">
        <v>1903</v>
      </c>
      <c r="C107" s="57">
        <v>0</v>
      </c>
      <c r="D107" s="57" t="s">
        <v>1897</v>
      </c>
    </row>
    <row r="108" spans="1:4" x14ac:dyDescent="0.2">
      <c r="A108">
        <v>30</v>
      </c>
      <c r="B108" t="s">
        <v>1345</v>
      </c>
      <c r="C108" s="57">
        <v>1</v>
      </c>
      <c r="D108" s="57" t="s">
        <v>1895</v>
      </c>
    </row>
    <row r="109" spans="1:4" x14ac:dyDescent="0.2">
      <c r="A109">
        <v>280</v>
      </c>
      <c r="B109" t="s">
        <v>2909</v>
      </c>
      <c r="C109" s="57">
        <v>0</v>
      </c>
      <c r="D109" s="57" t="s">
        <v>1900</v>
      </c>
    </row>
    <row r="110" spans="1:4" x14ac:dyDescent="0.2">
      <c r="A110">
        <v>612</v>
      </c>
      <c r="B110" t="s">
        <v>2910</v>
      </c>
      <c r="C110" s="57">
        <v>0</v>
      </c>
      <c r="D110" s="57" t="s">
        <v>1897</v>
      </c>
    </row>
    <row r="111" spans="1:4" x14ac:dyDescent="0.2">
      <c r="A111">
        <v>10015</v>
      </c>
      <c r="B111" t="s">
        <v>1550</v>
      </c>
      <c r="C111" s="57">
        <v>1</v>
      </c>
      <c r="D111" s="57" t="s">
        <v>1892</v>
      </c>
    </row>
    <row r="112" spans="1:4" x14ac:dyDescent="0.2">
      <c r="A112">
        <v>663</v>
      </c>
      <c r="B112" t="s">
        <v>2911</v>
      </c>
      <c r="C112" s="57">
        <v>0</v>
      </c>
      <c r="D112" s="57" t="s">
        <v>1892</v>
      </c>
    </row>
    <row r="113" spans="1:4" x14ac:dyDescent="0.2">
      <c r="A113">
        <v>716</v>
      </c>
      <c r="B113" t="s">
        <v>2912</v>
      </c>
      <c r="C113" s="57">
        <v>0</v>
      </c>
      <c r="D113" s="57" t="s">
        <v>1895</v>
      </c>
    </row>
    <row r="114" spans="1:4" x14ac:dyDescent="0.2">
      <c r="A114">
        <v>10409</v>
      </c>
      <c r="B114" t="s">
        <v>2913</v>
      </c>
      <c r="C114" s="57">
        <v>1</v>
      </c>
      <c r="D114" s="57" t="s">
        <v>1897</v>
      </c>
    </row>
    <row r="115" spans="1:4" x14ac:dyDescent="0.2">
      <c r="A115">
        <v>651</v>
      </c>
      <c r="B115" t="s">
        <v>2914</v>
      </c>
      <c r="C115" s="57">
        <v>0</v>
      </c>
      <c r="D115" s="57" t="s">
        <v>1892</v>
      </c>
    </row>
    <row r="116" spans="1:4" x14ac:dyDescent="0.2">
      <c r="A116">
        <v>10333</v>
      </c>
      <c r="B116" t="s">
        <v>1496</v>
      </c>
      <c r="C116" s="57">
        <v>1</v>
      </c>
      <c r="D116" s="57" t="s">
        <v>1889</v>
      </c>
    </row>
    <row r="117" spans="1:4" x14ac:dyDescent="0.2">
      <c r="A117">
        <v>636</v>
      </c>
      <c r="B117" t="s">
        <v>1508</v>
      </c>
      <c r="C117" s="57">
        <v>1</v>
      </c>
      <c r="D117" s="57" t="s">
        <v>1897</v>
      </c>
    </row>
    <row r="118" spans="1:4" x14ac:dyDescent="0.2">
      <c r="A118">
        <v>709</v>
      </c>
      <c r="B118" t="s">
        <v>2915</v>
      </c>
      <c r="C118" s="57">
        <v>0</v>
      </c>
      <c r="D118" s="57" t="s">
        <v>1895</v>
      </c>
    </row>
    <row r="119" spans="1:4" x14ac:dyDescent="0.2">
      <c r="A119">
        <v>718</v>
      </c>
      <c r="B119" t="s">
        <v>2916</v>
      </c>
      <c r="C119" s="57">
        <v>0</v>
      </c>
      <c r="D119" s="57" t="s">
        <v>1901</v>
      </c>
    </row>
    <row r="120" spans="1:4" x14ac:dyDescent="0.2">
      <c r="A120">
        <v>662</v>
      </c>
      <c r="B120" t="s">
        <v>2917</v>
      </c>
      <c r="C120" s="57">
        <v>0</v>
      </c>
      <c r="D120" s="57" t="s">
        <v>1279</v>
      </c>
    </row>
    <row r="121" spans="1:4" x14ac:dyDescent="0.2">
      <c r="A121">
        <v>734</v>
      </c>
      <c r="B121" t="s">
        <v>2918</v>
      </c>
      <c r="C121" s="57">
        <v>0</v>
      </c>
      <c r="D121" s="57" t="s">
        <v>1897</v>
      </c>
    </row>
    <row r="122" spans="1:4" x14ac:dyDescent="0.2">
      <c r="A122">
        <v>516</v>
      </c>
      <c r="B122" t="s">
        <v>2919</v>
      </c>
      <c r="C122" s="57">
        <v>0</v>
      </c>
      <c r="D122" s="57" t="s">
        <v>1897</v>
      </c>
    </row>
    <row r="123" spans="1:4" x14ac:dyDescent="0.2">
      <c r="A123">
        <v>624</v>
      </c>
      <c r="B123" t="s">
        <v>2920</v>
      </c>
      <c r="C123" s="57">
        <v>0</v>
      </c>
      <c r="D123" s="57" t="s">
        <v>1892</v>
      </c>
    </row>
    <row r="124" spans="1:4" x14ac:dyDescent="0.2">
      <c r="A124">
        <v>650</v>
      </c>
      <c r="B124" t="s">
        <v>1513</v>
      </c>
      <c r="C124" s="57">
        <v>1</v>
      </c>
      <c r="D124" s="57" t="s">
        <v>1888</v>
      </c>
    </row>
    <row r="125" spans="1:4" x14ac:dyDescent="0.2">
      <c r="A125">
        <v>729</v>
      </c>
      <c r="B125" t="s">
        <v>1537</v>
      </c>
      <c r="C125" s="57">
        <v>1</v>
      </c>
      <c r="D125" s="57" t="s">
        <v>1897</v>
      </c>
    </row>
    <row r="126" spans="1:4" x14ac:dyDescent="0.2">
      <c r="A126">
        <v>576</v>
      </c>
      <c r="B126" t="s">
        <v>2921</v>
      </c>
      <c r="C126" s="57">
        <v>0</v>
      </c>
      <c r="D126" s="57" t="s">
        <v>1904</v>
      </c>
    </row>
    <row r="127" spans="1:4" x14ac:dyDescent="0.2">
      <c r="A127">
        <v>10093</v>
      </c>
      <c r="B127" t="s">
        <v>1673</v>
      </c>
      <c r="C127" s="57">
        <v>0</v>
      </c>
      <c r="D127" s="57" t="s">
        <v>1888</v>
      </c>
    </row>
    <row r="128" spans="1:4" x14ac:dyDescent="0.2">
      <c r="A128">
        <v>541</v>
      </c>
      <c r="B128" t="s">
        <v>2922</v>
      </c>
      <c r="C128" s="57">
        <v>0</v>
      </c>
      <c r="D128" s="57" t="s">
        <v>1904</v>
      </c>
    </row>
    <row r="129" spans="1:4" x14ac:dyDescent="0.2">
      <c r="A129">
        <v>10103</v>
      </c>
      <c r="B129" t="s">
        <v>1819</v>
      </c>
      <c r="C129" s="57">
        <v>1</v>
      </c>
      <c r="D129" s="57" t="s">
        <v>1904</v>
      </c>
    </row>
    <row r="130" spans="1:4" x14ac:dyDescent="0.2">
      <c r="A130">
        <v>10390</v>
      </c>
      <c r="B130" t="s">
        <v>2245</v>
      </c>
      <c r="C130" s="57">
        <v>0</v>
      </c>
      <c r="D130" s="57" t="s">
        <v>1888</v>
      </c>
    </row>
    <row r="131" spans="1:4" x14ac:dyDescent="0.2">
      <c r="A131">
        <v>511</v>
      </c>
      <c r="B131" t="s">
        <v>2923</v>
      </c>
      <c r="C131" s="57">
        <v>0</v>
      </c>
      <c r="D131" s="57" t="s">
        <v>1904</v>
      </c>
    </row>
    <row r="132" spans="1:4" x14ac:dyDescent="0.2">
      <c r="A132">
        <v>508</v>
      </c>
      <c r="B132" t="s">
        <v>2924</v>
      </c>
      <c r="C132" s="57">
        <v>0</v>
      </c>
      <c r="D132" s="57" t="s">
        <v>1904</v>
      </c>
    </row>
    <row r="133" spans="1:4" x14ac:dyDescent="0.2">
      <c r="A133">
        <v>531</v>
      </c>
      <c r="B133" t="s">
        <v>2925</v>
      </c>
      <c r="C133" s="57">
        <v>0</v>
      </c>
      <c r="D133" s="57" t="s">
        <v>1904</v>
      </c>
    </row>
    <row r="134" spans="1:4" x14ac:dyDescent="0.2">
      <c r="A134">
        <v>732</v>
      </c>
      <c r="B134" t="s">
        <v>2926</v>
      </c>
      <c r="C134" s="57">
        <v>0</v>
      </c>
      <c r="D134" s="57" t="s">
        <v>1904</v>
      </c>
    </row>
    <row r="135" spans="1:4" x14ac:dyDescent="0.2">
      <c r="A135">
        <v>507</v>
      </c>
      <c r="B135" t="s">
        <v>1473</v>
      </c>
      <c r="C135" s="57">
        <v>1</v>
      </c>
      <c r="D135" s="57" t="s">
        <v>1904</v>
      </c>
    </row>
    <row r="136" spans="1:4" x14ac:dyDescent="0.2">
      <c r="A136">
        <v>488</v>
      </c>
      <c r="B136" t="s">
        <v>1466</v>
      </c>
      <c r="C136" s="57">
        <v>1</v>
      </c>
      <c r="D136" s="57" t="s">
        <v>1904</v>
      </c>
    </row>
    <row r="137" spans="1:4" x14ac:dyDescent="0.2">
      <c r="A137">
        <v>604</v>
      </c>
      <c r="B137" t="s">
        <v>2927</v>
      </c>
      <c r="C137" s="57">
        <v>0</v>
      </c>
      <c r="D137" s="57" t="s">
        <v>1904</v>
      </c>
    </row>
    <row r="138" spans="1:4" x14ac:dyDescent="0.2">
      <c r="A138">
        <v>10229</v>
      </c>
      <c r="B138" t="s">
        <v>1905</v>
      </c>
      <c r="C138" s="57">
        <v>1</v>
      </c>
      <c r="D138" s="57" t="s">
        <v>1906</v>
      </c>
    </row>
    <row r="139" spans="1:4" x14ac:dyDescent="0.2">
      <c r="A139">
        <v>10384</v>
      </c>
      <c r="B139" t="s">
        <v>2246</v>
      </c>
      <c r="C139" s="57">
        <v>0</v>
      </c>
      <c r="D139" s="57" t="s">
        <v>1888</v>
      </c>
    </row>
    <row r="140" spans="1:4" x14ac:dyDescent="0.2">
      <c r="A140">
        <v>570</v>
      </c>
      <c r="B140" t="s">
        <v>2928</v>
      </c>
      <c r="C140" s="57">
        <v>0</v>
      </c>
      <c r="D140" s="57" t="s">
        <v>1904</v>
      </c>
    </row>
    <row r="141" spans="1:4" x14ac:dyDescent="0.2">
      <c r="A141">
        <v>677</v>
      </c>
      <c r="B141" t="s">
        <v>2929</v>
      </c>
      <c r="C141" s="57">
        <v>0</v>
      </c>
      <c r="D141" s="57" t="s">
        <v>1889</v>
      </c>
    </row>
    <row r="142" spans="1:4" x14ac:dyDescent="0.2">
      <c r="A142">
        <v>672</v>
      </c>
      <c r="B142" t="s">
        <v>2930</v>
      </c>
      <c r="C142" s="57">
        <v>0</v>
      </c>
      <c r="D142" s="57" t="s">
        <v>1889</v>
      </c>
    </row>
    <row r="143" spans="1:4" x14ac:dyDescent="0.2">
      <c r="A143">
        <v>616</v>
      </c>
      <c r="B143" t="s">
        <v>1502</v>
      </c>
      <c r="C143" s="57">
        <v>1</v>
      </c>
      <c r="D143" s="57" t="s">
        <v>1895</v>
      </c>
    </row>
    <row r="144" spans="1:4" x14ac:dyDescent="0.2">
      <c r="A144">
        <v>486</v>
      </c>
      <c r="B144" t="s">
        <v>2931</v>
      </c>
      <c r="C144" s="57">
        <v>0</v>
      </c>
      <c r="D144" s="57" t="s">
        <v>1765</v>
      </c>
    </row>
    <row r="145" spans="1:4" x14ac:dyDescent="0.2">
      <c r="A145">
        <v>683</v>
      </c>
      <c r="B145" t="s">
        <v>2932</v>
      </c>
      <c r="C145" s="57">
        <v>0</v>
      </c>
      <c r="D145" s="57" t="s">
        <v>1765</v>
      </c>
    </row>
    <row r="146" spans="1:4" x14ac:dyDescent="0.2">
      <c r="A146">
        <v>593</v>
      </c>
      <c r="B146" t="s">
        <v>2933</v>
      </c>
      <c r="C146" s="57">
        <v>0</v>
      </c>
      <c r="D146" s="57" t="s">
        <v>1901</v>
      </c>
    </row>
    <row r="147" spans="1:4" x14ac:dyDescent="0.2">
      <c r="A147">
        <v>605</v>
      </c>
      <c r="B147" t="s">
        <v>2934</v>
      </c>
      <c r="C147" s="57">
        <v>0</v>
      </c>
      <c r="D147" s="57" t="s">
        <v>1765</v>
      </c>
    </row>
    <row r="148" spans="1:4" x14ac:dyDescent="0.2">
      <c r="A148">
        <v>481</v>
      </c>
      <c r="B148" t="s">
        <v>2935</v>
      </c>
      <c r="C148" s="57">
        <v>0</v>
      </c>
      <c r="D148" s="57" t="s">
        <v>1897</v>
      </c>
    </row>
    <row r="149" spans="1:4" x14ac:dyDescent="0.2">
      <c r="A149">
        <v>635</v>
      </c>
      <c r="B149" t="s">
        <v>1507</v>
      </c>
      <c r="C149" s="57">
        <v>1</v>
      </c>
      <c r="D149" s="57" t="s">
        <v>1897</v>
      </c>
    </row>
    <row r="150" spans="1:4" x14ac:dyDescent="0.2">
      <c r="A150">
        <v>652</v>
      </c>
      <c r="B150" t="s">
        <v>1514</v>
      </c>
      <c r="C150" s="57">
        <v>1</v>
      </c>
      <c r="D150" s="57" t="s">
        <v>1901</v>
      </c>
    </row>
    <row r="151" spans="1:4" x14ac:dyDescent="0.2">
      <c r="A151">
        <v>728</v>
      </c>
      <c r="B151" t="s">
        <v>2936</v>
      </c>
      <c r="C151" s="57">
        <v>0</v>
      </c>
      <c r="D151" s="57" t="s">
        <v>1897</v>
      </c>
    </row>
    <row r="152" spans="1:4" x14ac:dyDescent="0.2">
      <c r="A152">
        <v>503</v>
      </c>
      <c r="B152" t="s">
        <v>2937</v>
      </c>
      <c r="C152" s="57">
        <v>0</v>
      </c>
      <c r="D152" s="57" t="s">
        <v>1895</v>
      </c>
    </row>
    <row r="153" spans="1:4" x14ac:dyDescent="0.2">
      <c r="A153">
        <v>638</v>
      </c>
      <c r="B153" t="s">
        <v>2938</v>
      </c>
      <c r="C153" s="57">
        <v>0</v>
      </c>
      <c r="D153" s="57" t="s">
        <v>1897</v>
      </c>
    </row>
    <row r="154" spans="1:4" x14ac:dyDescent="0.2">
      <c r="A154">
        <v>699</v>
      </c>
      <c r="B154" t="s">
        <v>2939</v>
      </c>
      <c r="C154" s="57">
        <v>0</v>
      </c>
      <c r="D154" s="57" t="s">
        <v>1890</v>
      </c>
    </row>
    <row r="155" spans="1:4" x14ac:dyDescent="0.2">
      <c r="A155">
        <v>668</v>
      </c>
      <c r="B155" t="s">
        <v>1517</v>
      </c>
      <c r="C155" s="57">
        <v>1</v>
      </c>
      <c r="D155" s="57" t="s">
        <v>1889</v>
      </c>
    </row>
    <row r="156" spans="1:4" x14ac:dyDescent="0.2">
      <c r="A156">
        <v>437</v>
      </c>
      <c r="B156" t="s">
        <v>2940</v>
      </c>
      <c r="C156" s="57">
        <v>0</v>
      </c>
      <c r="D156" s="57" t="s">
        <v>1891</v>
      </c>
    </row>
    <row r="157" spans="1:4" x14ac:dyDescent="0.2">
      <c r="A157">
        <v>719</v>
      </c>
      <c r="B157" t="s">
        <v>2941</v>
      </c>
      <c r="C157" s="57">
        <v>0</v>
      </c>
      <c r="D157" s="57" t="s">
        <v>1891</v>
      </c>
    </row>
    <row r="158" spans="1:4" x14ac:dyDescent="0.2">
      <c r="A158">
        <v>623</v>
      </c>
      <c r="B158" t="s">
        <v>2942</v>
      </c>
      <c r="C158" s="57">
        <v>0</v>
      </c>
      <c r="D158" s="57" t="s">
        <v>1891</v>
      </c>
    </row>
    <row r="159" spans="1:4" x14ac:dyDescent="0.2">
      <c r="A159">
        <v>708</v>
      </c>
      <c r="B159" t="s">
        <v>2943</v>
      </c>
      <c r="C159" s="57">
        <v>0</v>
      </c>
      <c r="D159" s="57" t="s">
        <v>1891</v>
      </c>
    </row>
    <row r="160" spans="1:4" x14ac:dyDescent="0.2">
      <c r="A160">
        <v>43</v>
      </c>
      <c r="B160" t="s">
        <v>1351</v>
      </c>
      <c r="C160" s="57">
        <v>1</v>
      </c>
      <c r="D160" s="57" t="s">
        <v>1765</v>
      </c>
    </row>
    <row r="161" spans="1:4" x14ac:dyDescent="0.2">
      <c r="A161">
        <v>341</v>
      </c>
      <c r="B161" t="s">
        <v>1439</v>
      </c>
      <c r="C161" s="57">
        <v>0</v>
      </c>
      <c r="D161" s="57" t="s">
        <v>1765</v>
      </c>
    </row>
    <row r="162" spans="1:4" x14ac:dyDescent="0.2">
      <c r="A162">
        <v>430</v>
      </c>
      <c r="B162" t="s">
        <v>2944</v>
      </c>
      <c r="C162" s="57">
        <v>0</v>
      </c>
      <c r="D162" s="57" t="s">
        <v>1891</v>
      </c>
    </row>
    <row r="163" spans="1:4" x14ac:dyDescent="0.2">
      <c r="A163">
        <v>388</v>
      </c>
      <c r="B163" t="s">
        <v>2945</v>
      </c>
      <c r="C163" s="57">
        <v>0</v>
      </c>
      <c r="D163" s="57" t="s">
        <v>1891</v>
      </c>
    </row>
    <row r="164" spans="1:4" x14ac:dyDescent="0.2">
      <c r="A164">
        <v>10087</v>
      </c>
      <c r="B164" t="s">
        <v>1671</v>
      </c>
      <c r="C164" s="57">
        <v>1</v>
      </c>
      <c r="D164" s="57" t="s">
        <v>1895</v>
      </c>
    </row>
    <row r="165" spans="1:4" x14ac:dyDescent="0.2">
      <c r="A165">
        <v>206</v>
      </c>
      <c r="B165" t="s">
        <v>2946</v>
      </c>
      <c r="C165" s="57">
        <v>0</v>
      </c>
      <c r="D165" s="57" t="s">
        <v>1895</v>
      </c>
    </row>
    <row r="166" spans="1:4" x14ac:dyDescent="0.2">
      <c r="A166">
        <v>465</v>
      </c>
      <c r="B166" t="s">
        <v>2947</v>
      </c>
      <c r="C166" s="57">
        <v>0</v>
      </c>
      <c r="D166" s="57" t="s">
        <v>1765</v>
      </c>
    </row>
    <row r="167" spans="1:4" x14ac:dyDescent="0.2">
      <c r="A167">
        <v>123</v>
      </c>
      <c r="B167" t="s">
        <v>2948</v>
      </c>
      <c r="C167" s="57">
        <v>0</v>
      </c>
      <c r="D167" s="57" t="s">
        <v>1901</v>
      </c>
    </row>
    <row r="168" spans="1:4" x14ac:dyDescent="0.2">
      <c r="A168">
        <v>10277</v>
      </c>
      <c r="B168" t="s">
        <v>2949</v>
      </c>
      <c r="C168" s="57">
        <v>0</v>
      </c>
      <c r="D168" s="57" t="s">
        <v>1891</v>
      </c>
    </row>
    <row r="169" spans="1:4" x14ac:dyDescent="0.2">
      <c r="A169">
        <v>335</v>
      </c>
      <c r="B169" t="s">
        <v>2247</v>
      </c>
      <c r="C169" s="57">
        <v>1</v>
      </c>
      <c r="D169" s="57" t="s">
        <v>1891</v>
      </c>
    </row>
    <row r="170" spans="1:4" x14ac:dyDescent="0.2">
      <c r="A170">
        <v>10068</v>
      </c>
      <c r="B170" t="s">
        <v>2950</v>
      </c>
      <c r="C170" s="57">
        <v>0</v>
      </c>
      <c r="D170" s="57" t="s">
        <v>1897</v>
      </c>
    </row>
    <row r="171" spans="1:4" x14ac:dyDescent="0.2">
      <c r="A171">
        <v>283</v>
      </c>
      <c r="B171" t="s">
        <v>1416</v>
      </c>
      <c r="C171" s="57">
        <v>1</v>
      </c>
      <c r="D171" s="57" t="s">
        <v>1900</v>
      </c>
    </row>
    <row r="172" spans="1:4" x14ac:dyDescent="0.2">
      <c r="A172">
        <v>10407</v>
      </c>
      <c r="B172" t="s">
        <v>2951</v>
      </c>
      <c r="C172" s="57">
        <v>0</v>
      </c>
      <c r="D172" s="57" t="s">
        <v>1906</v>
      </c>
    </row>
    <row r="173" spans="1:4" x14ac:dyDescent="0.2">
      <c r="A173">
        <v>10226</v>
      </c>
      <c r="B173" t="s">
        <v>2952</v>
      </c>
      <c r="C173" s="57">
        <v>0</v>
      </c>
      <c r="D173" s="57" t="s">
        <v>1901</v>
      </c>
    </row>
    <row r="174" spans="1:4" x14ac:dyDescent="0.2">
      <c r="A174">
        <v>10085</v>
      </c>
      <c r="B174" t="s">
        <v>1670</v>
      </c>
      <c r="C174" s="57">
        <v>1</v>
      </c>
      <c r="D174" s="57" t="s">
        <v>1892</v>
      </c>
    </row>
    <row r="175" spans="1:4" x14ac:dyDescent="0.2">
      <c r="A175">
        <v>10055</v>
      </c>
      <c r="B175" t="s">
        <v>1907</v>
      </c>
      <c r="C175" s="57">
        <v>1</v>
      </c>
      <c r="D175" s="57" t="s">
        <v>1889</v>
      </c>
    </row>
    <row r="176" spans="1:4" x14ac:dyDescent="0.2">
      <c r="A176">
        <v>10331</v>
      </c>
      <c r="B176" t="s">
        <v>2953</v>
      </c>
      <c r="C176" s="57">
        <v>0</v>
      </c>
      <c r="D176" s="57" t="s">
        <v>1889</v>
      </c>
    </row>
    <row r="177" spans="1:4" x14ac:dyDescent="0.2">
      <c r="A177">
        <v>10405</v>
      </c>
      <c r="B177" t="s">
        <v>2954</v>
      </c>
      <c r="C177" s="57">
        <v>1</v>
      </c>
      <c r="D177" s="57" t="s">
        <v>1904</v>
      </c>
    </row>
    <row r="178" spans="1:4" x14ac:dyDescent="0.2">
      <c r="A178">
        <v>10227</v>
      </c>
      <c r="B178" t="s">
        <v>1908</v>
      </c>
      <c r="C178" s="57">
        <v>0</v>
      </c>
      <c r="D178" s="57" t="s">
        <v>1901</v>
      </c>
    </row>
    <row r="179" spans="1:4" x14ac:dyDescent="0.2">
      <c r="A179">
        <v>669</v>
      </c>
      <c r="B179" t="s">
        <v>2248</v>
      </c>
      <c r="C179" s="57">
        <v>1</v>
      </c>
      <c r="D179" s="57" t="s">
        <v>1904</v>
      </c>
    </row>
    <row r="180" spans="1:4" x14ac:dyDescent="0.2">
      <c r="A180">
        <v>10221</v>
      </c>
      <c r="B180" t="s">
        <v>1909</v>
      </c>
      <c r="C180" s="57">
        <v>0</v>
      </c>
      <c r="D180" s="57" t="s">
        <v>1895</v>
      </c>
    </row>
    <row r="181" spans="1:4" x14ac:dyDescent="0.2">
      <c r="A181">
        <v>10225</v>
      </c>
      <c r="B181" t="s">
        <v>1910</v>
      </c>
      <c r="C181" s="57">
        <v>1</v>
      </c>
      <c r="D181" s="57" t="s">
        <v>1901</v>
      </c>
    </row>
    <row r="182" spans="1:4" x14ac:dyDescent="0.2">
      <c r="A182">
        <v>10060</v>
      </c>
      <c r="B182" t="s">
        <v>2955</v>
      </c>
      <c r="C182" s="57">
        <v>0</v>
      </c>
      <c r="D182" s="57" t="s">
        <v>1904</v>
      </c>
    </row>
    <row r="183" spans="1:4" x14ac:dyDescent="0.2">
      <c r="A183">
        <v>10401</v>
      </c>
      <c r="B183" t="s">
        <v>2956</v>
      </c>
      <c r="C183" s="57">
        <v>0</v>
      </c>
      <c r="D183" s="57" t="s">
        <v>1888</v>
      </c>
    </row>
    <row r="184" spans="1:4" x14ac:dyDescent="0.2">
      <c r="A184">
        <v>10358</v>
      </c>
      <c r="B184" t="s">
        <v>2957</v>
      </c>
      <c r="C184" s="57">
        <v>0</v>
      </c>
      <c r="D184" s="57" t="s">
        <v>1888</v>
      </c>
    </row>
    <row r="185" spans="1:4" x14ac:dyDescent="0.2">
      <c r="A185">
        <v>10188</v>
      </c>
      <c r="B185" t="s">
        <v>1911</v>
      </c>
      <c r="C185" s="57">
        <v>1</v>
      </c>
      <c r="D185" s="57" t="s">
        <v>1904</v>
      </c>
    </row>
    <row r="186" spans="1:4" x14ac:dyDescent="0.2">
      <c r="A186">
        <v>10191</v>
      </c>
      <c r="B186" t="s">
        <v>1912</v>
      </c>
      <c r="C186" s="57">
        <v>0</v>
      </c>
      <c r="D186" s="57" t="s">
        <v>1888</v>
      </c>
    </row>
    <row r="187" spans="1:4" x14ac:dyDescent="0.2">
      <c r="A187">
        <v>10383</v>
      </c>
      <c r="B187" t="s">
        <v>2114</v>
      </c>
      <c r="C187" s="57">
        <v>1</v>
      </c>
      <c r="D187" s="57" t="s">
        <v>1895</v>
      </c>
    </row>
    <row r="188" spans="1:4" x14ac:dyDescent="0.2">
      <c r="A188">
        <v>10037</v>
      </c>
      <c r="B188" t="s">
        <v>2958</v>
      </c>
      <c r="C188" s="57">
        <v>0</v>
      </c>
      <c r="D188" s="57" t="s">
        <v>1906</v>
      </c>
    </row>
    <row r="189" spans="1:4" x14ac:dyDescent="0.2">
      <c r="A189">
        <v>269</v>
      </c>
      <c r="B189" t="s">
        <v>1412</v>
      </c>
      <c r="C189" s="57">
        <v>1</v>
      </c>
      <c r="D189" s="57" t="s">
        <v>1891</v>
      </c>
    </row>
    <row r="190" spans="1:4" x14ac:dyDescent="0.2">
      <c r="A190">
        <v>10423</v>
      </c>
      <c r="B190" t="s">
        <v>2959</v>
      </c>
      <c r="C190" s="57">
        <v>1</v>
      </c>
      <c r="D190" s="57" t="s">
        <v>1891</v>
      </c>
    </row>
    <row r="191" spans="1:4" x14ac:dyDescent="0.2">
      <c r="A191">
        <v>10276</v>
      </c>
      <c r="B191" t="s">
        <v>2960</v>
      </c>
      <c r="C191" s="57">
        <v>0</v>
      </c>
      <c r="D191" s="57" t="s">
        <v>1891</v>
      </c>
    </row>
    <row r="192" spans="1:4" x14ac:dyDescent="0.2">
      <c r="A192">
        <v>278</v>
      </c>
      <c r="B192" t="s">
        <v>1415</v>
      </c>
      <c r="C192" s="57">
        <v>1</v>
      </c>
      <c r="D192" s="57" t="s">
        <v>1891</v>
      </c>
    </row>
    <row r="193" spans="1:4" x14ac:dyDescent="0.2">
      <c r="A193">
        <v>329</v>
      </c>
      <c r="B193" t="s">
        <v>2961</v>
      </c>
      <c r="C193" s="57">
        <v>0</v>
      </c>
      <c r="D193" s="57" t="s">
        <v>1900</v>
      </c>
    </row>
    <row r="194" spans="1:4" x14ac:dyDescent="0.2">
      <c r="A194">
        <v>99</v>
      </c>
      <c r="B194" t="s">
        <v>2962</v>
      </c>
      <c r="C194" s="57">
        <v>0</v>
      </c>
      <c r="D194" s="57" t="s">
        <v>1901</v>
      </c>
    </row>
    <row r="195" spans="1:4" x14ac:dyDescent="0.2">
      <c r="A195">
        <v>554</v>
      </c>
      <c r="B195" t="s">
        <v>2963</v>
      </c>
      <c r="C195" s="57">
        <v>0</v>
      </c>
      <c r="D195" s="57" t="s">
        <v>1895</v>
      </c>
    </row>
    <row r="196" spans="1:4" x14ac:dyDescent="0.2">
      <c r="A196">
        <v>104</v>
      </c>
      <c r="B196" t="s">
        <v>1371</v>
      </c>
      <c r="C196" s="57">
        <v>1</v>
      </c>
      <c r="D196" s="57" t="s">
        <v>1887</v>
      </c>
    </row>
    <row r="197" spans="1:4" x14ac:dyDescent="0.2">
      <c r="A197">
        <v>658</v>
      </c>
      <c r="B197" t="s">
        <v>2964</v>
      </c>
      <c r="C197" s="57">
        <v>0</v>
      </c>
      <c r="D197" s="57" t="s">
        <v>1765</v>
      </c>
    </row>
    <row r="198" spans="1:4" x14ac:dyDescent="0.2">
      <c r="A198">
        <v>10180</v>
      </c>
      <c r="B198" t="s">
        <v>2965</v>
      </c>
      <c r="C198" s="57">
        <v>0</v>
      </c>
      <c r="D198" s="57" t="s">
        <v>1889</v>
      </c>
    </row>
    <row r="199" spans="1:4" x14ac:dyDescent="0.2">
      <c r="A199">
        <v>620</v>
      </c>
      <c r="B199" t="s">
        <v>2966</v>
      </c>
      <c r="C199" s="57">
        <v>0</v>
      </c>
      <c r="D199" s="57" t="s">
        <v>1891</v>
      </c>
    </row>
    <row r="200" spans="1:4" x14ac:dyDescent="0.2">
      <c r="A200">
        <v>373</v>
      </c>
      <c r="B200" t="s">
        <v>2967</v>
      </c>
      <c r="C200" s="57">
        <v>0</v>
      </c>
      <c r="D200" s="57" t="s">
        <v>1897</v>
      </c>
    </row>
    <row r="201" spans="1:4" x14ac:dyDescent="0.2">
      <c r="A201">
        <v>641</v>
      </c>
      <c r="B201" t="s">
        <v>1510</v>
      </c>
      <c r="C201" s="57">
        <v>1</v>
      </c>
      <c r="D201" s="57" t="s">
        <v>1765</v>
      </c>
    </row>
    <row r="202" spans="1:4" x14ac:dyDescent="0.2">
      <c r="A202">
        <v>142</v>
      </c>
      <c r="B202" t="s">
        <v>1381</v>
      </c>
      <c r="C202" s="57">
        <v>1</v>
      </c>
      <c r="D202" s="57" t="s">
        <v>1897</v>
      </c>
    </row>
    <row r="203" spans="1:4" x14ac:dyDescent="0.2">
      <c r="A203">
        <v>517</v>
      </c>
      <c r="B203" t="s">
        <v>2968</v>
      </c>
      <c r="C203" s="57">
        <v>0</v>
      </c>
      <c r="D203" s="57" t="s">
        <v>1765</v>
      </c>
    </row>
    <row r="204" spans="1:4" x14ac:dyDescent="0.2">
      <c r="A204">
        <v>565</v>
      </c>
      <c r="B204" t="s">
        <v>2969</v>
      </c>
      <c r="C204" s="57">
        <v>0</v>
      </c>
      <c r="D204" s="57" t="s">
        <v>1901</v>
      </c>
    </row>
    <row r="205" spans="1:4" x14ac:dyDescent="0.2">
      <c r="A205">
        <v>235</v>
      </c>
      <c r="B205" t="s">
        <v>1398</v>
      </c>
      <c r="C205" s="57">
        <v>1</v>
      </c>
      <c r="D205" s="57" t="s">
        <v>1765</v>
      </c>
    </row>
    <row r="206" spans="1:4" x14ac:dyDescent="0.2">
      <c r="A206">
        <v>208</v>
      </c>
      <c r="B206" t="s">
        <v>2970</v>
      </c>
      <c r="C206" s="57">
        <v>0</v>
      </c>
      <c r="D206" s="57" t="s">
        <v>1765</v>
      </c>
    </row>
    <row r="207" spans="1:4" x14ac:dyDescent="0.2">
      <c r="A207">
        <v>3</v>
      </c>
      <c r="B207" t="s">
        <v>1341</v>
      </c>
      <c r="C207" s="57">
        <v>1</v>
      </c>
      <c r="D207" s="57" t="s">
        <v>1895</v>
      </c>
    </row>
    <row r="208" spans="1:4" x14ac:dyDescent="0.2">
      <c r="A208">
        <v>68</v>
      </c>
      <c r="B208" t="s">
        <v>2971</v>
      </c>
      <c r="C208" s="57">
        <v>0</v>
      </c>
      <c r="D208" s="57" t="s">
        <v>1765</v>
      </c>
    </row>
    <row r="209" spans="1:4" x14ac:dyDescent="0.2">
      <c r="A209">
        <v>272</v>
      </c>
      <c r="B209" t="s">
        <v>2972</v>
      </c>
      <c r="C209" s="57">
        <v>0</v>
      </c>
      <c r="D209" s="57" t="s">
        <v>1901</v>
      </c>
    </row>
    <row r="210" spans="1:4" x14ac:dyDescent="0.2">
      <c r="A210">
        <v>10067</v>
      </c>
      <c r="B210" t="s">
        <v>2973</v>
      </c>
      <c r="C210" s="57">
        <v>0</v>
      </c>
      <c r="D210" s="57" t="s">
        <v>1263</v>
      </c>
    </row>
    <row r="211" spans="1:4" x14ac:dyDescent="0.2">
      <c r="A211">
        <v>10198</v>
      </c>
      <c r="B211" t="s">
        <v>1913</v>
      </c>
      <c r="C211" s="57">
        <v>1</v>
      </c>
      <c r="D211" s="57" t="s">
        <v>1888</v>
      </c>
    </row>
    <row r="212" spans="1:4" x14ac:dyDescent="0.2">
      <c r="A212">
        <v>433</v>
      </c>
      <c r="B212" t="s">
        <v>2974</v>
      </c>
      <c r="C212" s="57">
        <v>0</v>
      </c>
      <c r="D212" s="57" t="s">
        <v>1891</v>
      </c>
    </row>
    <row r="213" spans="1:4" x14ac:dyDescent="0.2">
      <c r="A213">
        <v>168</v>
      </c>
      <c r="B213" t="s">
        <v>2975</v>
      </c>
      <c r="C213" s="57">
        <v>0</v>
      </c>
      <c r="D213" s="57" t="s">
        <v>1904</v>
      </c>
    </row>
    <row r="214" spans="1:4" x14ac:dyDescent="0.2">
      <c r="A214">
        <v>625</v>
      </c>
      <c r="B214" t="s">
        <v>2249</v>
      </c>
      <c r="C214" s="57">
        <v>0</v>
      </c>
      <c r="D214" s="57" t="s">
        <v>1897</v>
      </c>
    </row>
    <row r="215" spans="1:4" x14ac:dyDescent="0.2">
      <c r="A215">
        <v>456</v>
      </c>
      <c r="B215" t="s">
        <v>2976</v>
      </c>
      <c r="C215" s="57">
        <v>0</v>
      </c>
      <c r="D215" s="57" t="s">
        <v>1901</v>
      </c>
    </row>
    <row r="216" spans="1:4" x14ac:dyDescent="0.2">
      <c r="A216">
        <v>10150</v>
      </c>
      <c r="B216" t="s">
        <v>2977</v>
      </c>
      <c r="C216" s="57">
        <v>0</v>
      </c>
      <c r="D216" s="57" t="s">
        <v>1889</v>
      </c>
    </row>
    <row r="217" spans="1:4" x14ac:dyDescent="0.2">
      <c r="A217">
        <v>657</v>
      </c>
      <c r="B217" t="s">
        <v>2978</v>
      </c>
      <c r="C217" s="57">
        <v>0</v>
      </c>
      <c r="D217" s="57" t="s">
        <v>1765</v>
      </c>
    </row>
    <row r="218" spans="1:4" x14ac:dyDescent="0.2">
      <c r="A218">
        <v>267</v>
      </c>
      <c r="B218" t="s">
        <v>1410</v>
      </c>
      <c r="C218" s="57">
        <v>1</v>
      </c>
      <c r="D218" s="57" t="s">
        <v>1904</v>
      </c>
    </row>
    <row r="219" spans="1:4" x14ac:dyDescent="0.2">
      <c r="A219">
        <v>10027</v>
      </c>
      <c r="B219" t="s">
        <v>1553</v>
      </c>
      <c r="C219" s="57">
        <v>0</v>
      </c>
      <c r="D219" s="57" t="s">
        <v>1895</v>
      </c>
    </row>
    <row r="220" spans="1:4" x14ac:dyDescent="0.2">
      <c r="A220">
        <v>10302</v>
      </c>
      <c r="B220" t="s">
        <v>2979</v>
      </c>
      <c r="C220" s="57">
        <v>0</v>
      </c>
      <c r="D220" s="57" t="s">
        <v>1891</v>
      </c>
    </row>
    <row r="221" spans="1:4" x14ac:dyDescent="0.2">
      <c r="A221">
        <v>12</v>
      </c>
      <c r="B221" t="s">
        <v>2980</v>
      </c>
      <c r="C221" s="57">
        <v>0</v>
      </c>
      <c r="D221" s="57" t="s">
        <v>1895</v>
      </c>
    </row>
    <row r="222" spans="1:4" x14ac:dyDescent="0.2">
      <c r="A222">
        <v>10310</v>
      </c>
      <c r="B222" t="s">
        <v>2981</v>
      </c>
      <c r="C222" s="57">
        <v>0</v>
      </c>
      <c r="D222" s="57" t="s">
        <v>1891</v>
      </c>
    </row>
    <row r="223" spans="1:4" x14ac:dyDescent="0.2">
      <c r="A223">
        <v>618</v>
      </c>
      <c r="B223" t="s">
        <v>2982</v>
      </c>
      <c r="C223" s="57">
        <v>0</v>
      </c>
      <c r="D223" s="57" t="s">
        <v>1895</v>
      </c>
    </row>
    <row r="224" spans="1:4" x14ac:dyDescent="0.2">
      <c r="A224">
        <v>32</v>
      </c>
      <c r="B224" t="s">
        <v>2983</v>
      </c>
      <c r="C224" s="57">
        <v>0</v>
      </c>
      <c r="D224" s="57" t="s">
        <v>1901</v>
      </c>
    </row>
    <row r="225" spans="1:4" x14ac:dyDescent="0.2">
      <c r="A225">
        <v>10286</v>
      </c>
      <c r="B225" t="s">
        <v>2984</v>
      </c>
      <c r="C225" s="57">
        <v>0</v>
      </c>
      <c r="D225" s="57" t="s">
        <v>1891</v>
      </c>
    </row>
    <row r="226" spans="1:4" x14ac:dyDescent="0.2">
      <c r="A226">
        <v>574</v>
      </c>
      <c r="B226" t="s">
        <v>1490</v>
      </c>
      <c r="C226" s="57">
        <v>0</v>
      </c>
      <c r="D226" s="57" t="s">
        <v>1900</v>
      </c>
    </row>
    <row r="227" spans="1:4" x14ac:dyDescent="0.2">
      <c r="A227">
        <v>367</v>
      </c>
      <c r="B227" t="s">
        <v>2985</v>
      </c>
      <c r="C227" s="57">
        <v>1</v>
      </c>
      <c r="D227" s="57" t="s">
        <v>1901</v>
      </c>
    </row>
    <row r="228" spans="1:4" x14ac:dyDescent="0.2">
      <c r="A228">
        <v>346</v>
      </c>
      <c r="B228" t="s">
        <v>1441</v>
      </c>
      <c r="C228" s="57">
        <v>1</v>
      </c>
      <c r="D228" s="57" t="s">
        <v>1895</v>
      </c>
    </row>
    <row r="229" spans="1:4" x14ac:dyDescent="0.2">
      <c r="A229">
        <v>680</v>
      </c>
      <c r="B229" t="s">
        <v>2986</v>
      </c>
      <c r="C229" s="57">
        <v>0</v>
      </c>
      <c r="D229" s="57" t="s">
        <v>1765</v>
      </c>
    </row>
    <row r="230" spans="1:4" x14ac:dyDescent="0.2">
      <c r="A230">
        <v>10187</v>
      </c>
      <c r="B230" t="s">
        <v>2987</v>
      </c>
      <c r="C230" s="57">
        <v>0</v>
      </c>
      <c r="D230" s="57" t="s">
        <v>1904</v>
      </c>
    </row>
    <row r="231" spans="1:4" x14ac:dyDescent="0.2">
      <c r="A231">
        <v>10145</v>
      </c>
      <c r="B231" t="s">
        <v>1836</v>
      </c>
      <c r="C231" s="57">
        <v>1</v>
      </c>
      <c r="D231" s="57" t="s">
        <v>1279</v>
      </c>
    </row>
    <row r="232" spans="1:4" x14ac:dyDescent="0.2">
      <c r="A232">
        <v>372</v>
      </c>
      <c r="B232" t="s">
        <v>2988</v>
      </c>
      <c r="C232" s="57">
        <v>0</v>
      </c>
      <c r="D232" s="57" t="s">
        <v>1888</v>
      </c>
    </row>
    <row r="233" spans="1:4" x14ac:dyDescent="0.2">
      <c r="A233">
        <v>637</v>
      </c>
      <c r="B233" t="s">
        <v>1509</v>
      </c>
      <c r="C233" s="57">
        <v>0</v>
      </c>
      <c r="D233" s="57" t="s">
        <v>1897</v>
      </c>
    </row>
    <row r="234" spans="1:4" x14ac:dyDescent="0.2">
      <c r="A234">
        <v>10044</v>
      </c>
      <c r="B234" t="s">
        <v>2989</v>
      </c>
      <c r="C234" s="57">
        <v>0</v>
      </c>
      <c r="D234" s="57" t="s">
        <v>1890</v>
      </c>
    </row>
    <row r="235" spans="1:4" x14ac:dyDescent="0.2">
      <c r="A235">
        <v>614</v>
      </c>
      <c r="B235" t="s">
        <v>1500</v>
      </c>
      <c r="C235" s="57">
        <v>0</v>
      </c>
      <c r="D235" s="57" t="s">
        <v>1901</v>
      </c>
    </row>
    <row r="236" spans="1:4" x14ac:dyDescent="0.2">
      <c r="A236">
        <v>10130</v>
      </c>
      <c r="B236" t="s">
        <v>1827</v>
      </c>
      <c r="C236" s="57">
        <v>1</v>
      </c>
      <c r="D236" s="57" t="s">
        <v>1895</v>
      </c>
    </row>
    <row r="237" spans="1:4" x14ac:dyDescent="0.2">
      <c r="A237">
        <v>165</v>
      </c>
      <c r="B237" t="s">
        <v>1386</v>
      </c>
      <c r="C237" s="57">
        <v>1</v>
      </c>
      <c r="D237" s="57" t="s">
        <v>1901</v>
      </c>
    </row>
    <row r="238" spans="1:4" x14ac:dyDescent="0.2">
      <c r="A238">
        <v>551</v>
      </c>
      <c r="B238" t="s">
        <v>2990</v>
      </c>
      <c r="C238" s="57">
        <v>0</v>
      </c>
      <c r="D238" s="57" t="s">
        <v>1901</v>
      </c>
    </row>
    <row r="239" spans="1:4" x14ac:dyDescent="0.2">
      <c r="A239">
        <v>38</v>
      </c>
      <c r="B239" t="s">
        <v>2991</v>
      </c>
      <c r="C239" s="57">
        <v>0</v>
      </c>
      <c r="D239" s="57" t="s">
        <v>1279</v>
      </c>
    </row>
    <row r="240" spans="1:4" x14ac:dyDescent="0.2">
      <c r="A240">
        <v>230</v>
      </c>
      <c r="B240" t="s">
        <v>2992</v>
      </c>
      <c r="C240" s="57">
        <v>0</v>
      </c>
      <c r="D240" s="57" t="s">
        <v>1906</v>
      </c>
    </row>
    <row r="241" spans="1:4" x14ac:dyDescent="0.2">
      <c r="A241">
        <v>472</v>
      </c>
      <c r="B241" t="s">
        <v>2993</v>
      </c>
      <c r="C241" s="57">
        <v>0</v>
      </c>
      <c r="D241" s="57" t="s">
        <v>2994</v>
      </c>
    </row>
    <row r="242" spans="1:4" x14ac:dyDescent="0.2">
      <c r="A242">
        <v>378</v>
      </c>
      <c r="B242" t="s">
        <v>1449</v>
      </c>
      <c r="C242" s="57">
        <v>1</v>
      </c>
      <c r="D242" s="57" t="s">
        <v>1279</v>
      </c>
    </row>
    <row r="243" spans="1:4" x14ac:dyDescent="0.2">
      <c r="A243">
        <v>473</v>
      </c>
      <c r="B243" t="s">
        <v>2995</v>
      </c>
      <c r="C243" s="57">
        <v>0</v>
      </c>
      <c r="D243" s="57" t="s">
        <v>2994</v>
      </c>
    </row>
    <row r="244" spans="1:4" x14ac:dyDescent="0.2">
      <c r="A244">
        <v>5</v>
      </c>
      <c r="B244" t="s">
        <v>2996</v>
      </c>
      <c r="C244" s="57">
        <v>0</v>
      </c>
      <c r="D244" s="57" t="s">
        <v>1895</v>
      </c>
    </row>
    <row r="245" spans="1:4" x14ac:dyDescent="0.2">
      <c r="A245">
        <v>676</v>
      </c>
      <c r="B245" t="s">
        <v>2997</v>
      </c>
      <c r="C245" s="57">
        <v>0</v>
      </c>
      <c r="D245" s="57" t="s">
        <v>1263</v>
      </c>
    </row>
    <row r="246" spans="1:4" x14ac:dyDescent="0.2">
      <c r="A246">
        <v>10339</v>
      </c>
      <c r="B246" t="s">
        <v>2998</v>
      </c>
      <c r="C246" s="57">
        <v>0</v>
      </c>
      <c r="D246" s="57" t="s">
        <v>1279</v>
      </c>
    </row>
    <row r="247" spans="1:4" x14ac:dyDescent="0.2">
      <c r="A247">
        <v>7</v>
      </c>
      <c r="B247" t="s">
        <v>2999</v>
      </c>
      <c r="C247" s="57">
        <v>0</v>
      </c>
      <c r="D247" s="57" t="s">
        <v>1895</v>
      </c>
    </row>
    <row r="248" spans="1:4" x14ac:dyDescent="0.2">
      <c r="A248">
        <v>467</v>
      </c>
      <c r="B248" t="s">
        <v>1462</v>
      </c>
      <c r="C248" s="57">
        <v>0</v>
      </c>
      <c r="D248" s="57" t="s">
        <v>1895</v>
      </c>
    </row>
    <row r="249" spans="1:4" x14ac:dyDescent="0.2">
      <c r="A249">
        <v>382</v>
      </c>
      <c r="B249" t="s">
        <v>3000</v>
      </c>
      <c r="C249" s="57">
        <v>0</v>
      </c>
      <c r="D249" s="57" t="s">
        <v>1895</v>
      </c>
    </row>
    <row r="250" spans="1:4" x14ac:dyDescent="0.2">
      <c r="A250">
        <v>203</v>
      </c>
      <c r="B250" t="s">
        <v>3001</v>
      </c>
      <c r="C250" s="57">
        <v>0</v>
      </c>
      <c r="D250" s="57" t="s">
        <v>1895</v>
      </c>
    </row>
    <row r="251" spans="1:4" x14ac:dyDescent="0.2">
      <c r="A251">
        <v>10084</v>
      </c>
      <c r="B251" t="s">
        <v>2250</v>
      </c>
      <c r="C251" s="57">
        <v>1</v>
      </c>
      <c r="D251" s="57" t="s">
        <v>1889</v>
      </c>
    </row>
    <row r="252" spans="1:4" x14ac:dyDescent="0.2">
      <c r="A252">
        <v>10346</v>
      </c>
      <c r="B252" t="s">
        <v>1992</v>
      </c>
      <c r="C252" s="57">
        <v>1</v>
      </c>
      <c r="D252" s="57" t="s">
        <v>1895</v>
      </c>
    </row>
    <row r="253" spans="1:4" x14ac:dyDescent="0.2">
      <c r="A253">
        <v>10400</v>
      </c>
      <c r="B253" t="s">
        <v>3002</v>
      </c>
      <c r="C253" s="57">
        <v>0</v>
      </c>
      <c r="D253" s="57" t="s">
        <v>1901</v>
      </c>
    </row>
    <row r="254" spans="1:4" x14ac:dyDescent="0.2">
      <c r="A254">
        <v>10194</v>
      </c>
      <c r="B254" t="s">
        <v>1914</v>
      </c>
      <c r="C254" s="57">
        <v>0</v>
      </c>
      <c r="D254" s="57" t="s">
        <v>1888</v>
      </c>
    </row>
    <row r="255" spans="1:4" x14ac:dyDescent="0.2">
      <c r="A255">
        <v>10318</v>
      </c>
      <c r="B255" t="s">
        <v>3003</v>
      </c>
      <c r="C255" s="57">
        <v>0</v>
      </c>
      <c r="D255" s="57" t="s">
        <v>1891</v>
      </c>
    </row>
    <row r="256" spans="1:4" x14ac:dyDescent="0.2">
      <c r="A256">
        <v>10319</v>
      </c>
      <c r="B256" t="s">
        <v>3004</v>
      </c>
      <c r="C256" s="57">
        <v>0</v>
      </c>
      <c r="D256" s="57" t="s">
        <v>1891</v>
      </c>
    </row>
    <row r="257" spans="1:4" x14ac:dyDescent="0.2">
      <c r="A257">
        <v>706</v>
      </c>
      <c r="B257" t="s">
        <v>3005</v>
      </c>
      <c r="C257" s="57">
        <v>0</v>
      </c>
      <c r="D257" s="57" t="s">
        <v>1891</v>
      </c>
    </row>
    <row r="258" spans="1:4" x14ac:dyDescent="0.2">
      <c r="A258">
        <v>502</v>
      </c>
      <c r="B258" t="s">
        <v>1471</v>
      </c>
      <c r="C258" s="57">
        <v>1</v>
      </c>
      <c r="D258" s="57" t="s">
        <v>1765</v>
      </c>
    </row>
    <row r="259" spans="1:4" x14ac:dyDescent="0.2">
      <c r="A259">
        <v>240</v>
      </c>
      <c r="B259" t="s">
        <v>3006</v>
      </c>
      <c r="C259" s="57">
        <v>0</v>
      </c>
      <c r="D259" s="57" t="s">
        <v>1904</v>
      </c>
    </row>
    <row r="260" spans="1:4" x14ac:dyDescent="0.2">
      <c r="A260">
        <v>10351</v>
      </c>
      <c r="B260" t="s">
        <v>3007</v>
      </c>
      <c r="C260" s="57">
        <v>0</v>
      </c>
      <c r="D260" s="57" t="s">
        <v>1904</v>
      </c>
    </row>
    <row r="261" spans="1:4" x14ac:dyDescent="0.2">
      <c r="A261">
        <v>10127</v>
      </c>
      <c r="B261" t="s">
        <v>3008</v>
      </c>
      <c r="C261" s="57">
        <v>0</v>
      </c>
      <c r="D261" s="57" t="s">
        <v>1901</v>
      </c>
    </row>
    <row r="262" spans="1:4" x14ac:dyDescent="0.2">
      <c r="A262">
        <v>164</v>
      </c>
      <c r="B262" t="s">
        <v>1385</v>
      </c>
      <c r="C262" s="57">
        <v>1</v>
      </c>
      <c r="D262" s="57" t="s">
        <v>1901</v>
      </c>
    </row>
    <row r="263" spans="1:4" x14ac:dyDescent="0.2">
      <c r="A263">
        <v>552</v>
      </c>
      <c r="B263" t="s">
        <v>3009</v>
      </c>
      <c r="C263" s="57">
        <v>0</v>
      </c>
      <c r="D263" s="57" t="s">
        <v>1901</v>
      </c>
    </row>
    <row r="264" spans="1:4" x14ac:dyDescent="0.2">
      <c r="A264">
        <v>10237</v>
      </c>
      <c r="B264" t="s">
        <v>3010</v>
      </c>
      <c r="C264" s="57">
        <v>0</v>
      </c>
      <c r="D264" s="57" t="s">
        <v>1901</v>
      </c>
    </row>
    <row r="265" spans="1:4" x14ac:dyDescent="0.2">
      <c r="A265">
        <v>100</v>
      </c>
      <c r="B265" t="s">
        <v>1368</v>
      </c>
      <c r="C265" s="57">
        <v>1</v>
      </c>
      <c r="D265" s="57" t="s">
        <v>1892</v>
      </c>
    </row>
    <row r="266" spans="1:4" x14ac:dyDescent="0.2">
      <c r="A266">
        <v>306</v>
      </c>
      <c r="B266" t="s">
        <v>1915</v>
      </c>
      <c r="C266" s="57">
        <v>1</v>
      </c>
      <c r="D266" s="57" t="s">
        <v>1904</v>
      </c>
    </row>
    <row r="267" spans="1:4" x14ac:dyDescent="0.2">
      <c r="A267">
        <v>10239</v>
      </c>
      <c r="B267" t="s">
        <v>1916</v>
      </c>
      <c r="C267" s="57">
        <v>0</v>
      </c>
      <c r="D267" s="57" t="s">
        <v>1888</v>
      </c>
    </row>
    <row r="268" spans="1:4" x14ac:dyDescent="0.2">
      <c r="A268">
        <v>10244</v>
      </c>
      <c r="B268" t="s">
        <v>3011</v>
      </c>
      <c r="C268" s="57">
        <v>0</v>
      </c>
      <c r="D268" s="57" t="s">
        <v>1895</v>
      </c>
    </row>
    <row r="269" spans="1:4" x14ac:dyDescent="0.2">
      <c r="A269">
        <v>84</v>
      </c>
      <c r="B269" t="s">
        <v>3012</v>
      </c>
      <c r="C269" s="57">
        <v>0</v>
      </c>
      <c r="D269" s="57" t="s">
        <v>1279</v>
      </c>
    </row>
    <row r="270" spans="1:4" x14ac:dyDescent="0.2">
      <c r="A270">
        <v>10122</v>
      </c>
      <c r="B270" t="s">
        <v>3013</v>
      </c>
      <c r="C270" s="57">
        <v>0</v>
      </c>
      <c r="D270" s="57" t="s">
        <v>1901</v>
      </c>
    </row>
    <row r="271" spans="1:4" x14ac:dyDescent="0.2">
      <c r="A271">
        <v>580</v>
      </c>
      <c r="B271" t="s">
        <v>1493</v>
      </c>
      <c r="C271" s="57">
        <v>1</v>
      </c>
      <c r="D271" s="57" t="s">
        <v>1895</v>
      </c>
    </row>
    <row r="272" spans="1:4" x14ac:dyDescent="0.2">
      <c r="A272">
        <v>10163</v>
      </c>
      <c r="B272" t="s">
        <v>1877</v>
      </c>
      <c r="C272" s="57">
        <v>1</v>
      </c>
      <c r="D272" s="57" t="s">
        <v>1901</v>
      </c>
    </row>
    <row r="273" spans="1:4" x14ac:dyDescent="0.2">
      <c r="A273">
        <v>10155</v>
      </c>
      <c r="B273" t="s">
        <v>3014</v>
      </c>
      <c r="C273" s="57">
        <v>0</v>
      </c>
      <c r="D273" s="57" t="s">
        <v>1895</v>
      </c>
    </row>
    <row r="274" spans="1:4" x14ac:dyDescent="0.2">
      <c r="A274">
        <v>714</v>
      </c>
      <c r="B274" t="s">
        <v>3015</v>
      </c>
      <c r="C274" s="57">
        <v>0</v>
      </c>
      <c r="D274" s="57" t="s">
        <v>1901</v>
      </c>
    </row>
    <row r="275" spans="1:4" x14ac:dyDescent="0.2">
      <c r="A275">
        <v>10018</v>
      </c>
      <c r="B275" t="s">
        <v>1551</v>
      </c>
      <c r="C275" s="57">
        <v>1</v>
      </c>
      <c r="D275" s="57" t="s">
        <v>1895</v>
      </c>
    </row>
    <row r="276" spans="1:4" x14ac:dyDescent="0.2">
      <c r="A276">
        <v>10411</v>
      </c>
      <c r="B276" t="s">
        <v>2639</v>
      </c>
      <c r="C276" s="57">
        <v>1</v>
      </c>
      <c r="D276" s="57" t="s">
        <v>1765</v>
      </c>
    </row>
    <row r="277" spans="1:4" x14ac:dyDescent="0.2">
      <c r="A277">
        <v>80</v>
      </c>
      <c r="B277" t="s">
        <v>2251</v>
      </c>
      <c r="C277" s="57">
        <v>1</v>
      </c>
      <c r="D277" s="57" t="s">
        <v>1279</v>
      </c>
    </row>
    <row r="278" spans="1:4" x14ac:dyDescent="0.2">
      <c r="A278">
        <v>10047</v>
      </c>
      <c r="B278" t="s">
        <v>3016</v>
      </c>
      <c r="C278" s="57">
        <v>0</v>
      </c>
      <c r="D278" s="57" t="s">
        <v>1897</v>
      </c>
    </row>
    <row r="279" spans="1:4" x14ac:dyDescent="0.2">
      <c r="A279">
        <v>681</v>
      </c>
      <c r="B279" t="s">
        <v>3017</v>
      </c>
      <c r="C279" s="57">
        <v>0</v>
      </c>
      <c r="D279" s="57" t="s">
        <v>1765</v>
      </c>
    </row>
    <row r="280" spans="1:4" x14ac:dyDescent="0.2">
      <c r="A280">
        <v>548</v>
      </c>
      <c r="B280" t="s">
        <v>3018</v>
      </c>
      <c r="C280" s="57">
        <v>0</v>
      </c>
      <c r="D280" s="57" t="s">
        <v>1901</v>
      </c>
    </row>
    <row r="281" spans="1:4" x14ac:dyDescent="0.2">
      <c r="A281">
        <v>10159</v>
      </c>
      <c r="B281" t="s">
        <v>1874</v>
      </c>
      <c r="C281" s="57">
        <v>0</v>
      </c>
      <c r="D281" s="57" t="s">
        <v>1888</v>
      </c>
    </row>
    <row r="282" spans="1:4" x14ac:dyDescent="0.2">
      <c r="A282">
        <v>490</v>
      </c>
      <c r="B282" t="s">
        <v>1467</v>
      </c>
      <c r="C282" s="57">
        <v>1</v>
      </c>
      <c r="D282" s="57" t="s">
        <v>1906</v>
      </c>
    </row>
    <row r="283" spans="1:4" x14ac:dyDescent="0.2">
      <c r="A283">
        <v>10199</v>
      </c>
      <c r="B283" t="s">
        <v>1917</v>
      </c>
      <c r="C283" s="57">
        <v>0</v>
      </c>
      <c r="D283" s="57" t="s">
        <v>1888</v>
      </c>
    </row>
    <row r="284" spans="1:4" x14ac:dyDescent="0.2">
      <c r="A284">
        <v>10354</v>
      </c>
      <c r="B284" t="s">
        <v>3019</v>
      </c>
      <c r="C284" s="57">
        <v>0</v>
      </c>
      <c r="D284" s="57" t="s">
        <v>1888</v>
      </c>
    </row>
    <row r="285" spans="1:4" x14ac:dyDescent="0.2">
      <c r="A285">
        <v>10154</v>
      </c>
      <c r="B285" t="s">
        <v>1870</v>
      </c>
      <c r="C285" s="57">
        <v>1</v>
      </c>
      <c r="D285" s="57" t="s">
        <v>1888</v>
      </c>
    </row>
    <row r="286" spans="1:4" x14ac:dyDescent="0.2">
      <c r="A286">
        <v>10112</v>
      </c>
      <c r="B286" t="s">
        <v>3020</v>
      </c>
      <c r="C286" s="57">
        <v>0</v>
      </c>
      <c r="D286" s="57" t="s">
        <v>2994</v>
      </c>
    </row>
    <row r="287" spans="1:4" x14ac:dyDescent="0.2">
      <c r="A287">
        <v>10148</v>
      </c>
      <c r="B287" t="s">
        <v>3021</v>
      </c>
      <c r="C287" s="57">
        <v>0</v>
      </c>
      <c r="D287" s="57" t="s">
        <v>1888</v>
      </c>
    </row>
    <row r="288" spans="1:4" x14ac:dyDescent="0.2">
      <c r="A288">
        <v>10008</v>
      </c>
      <c r="B288" t="s">
        <v>1547</v>
      </c>
      <c r="C288" s="57">
        <v>1</v>
      </c>
      <c r="D288" s="57" t="s">
        <v>1888</v>
      </c>
    </row>
    <row r="289" spans="1:4" x14ac:dyDescent="0.2">
      <c r="A289">
        <v>633</v>
      </c>
      <c r="B289" t="s">
        <v>3022</v>
      </c>
      <c r="C289" s="57">
        <v>0</v>
      </c>
      <c r="D289" s="57" t="s">
        <v>1904</v>
      </c>
    </row>
    <row r="290" spans="1:4" x14ac:dyDescent="0.2">
      <c r="A290">
        <v>10124</v>
      </c>
      <c r="B290" t="s">
        <v>1825</v>
      </c>
      <c r="C290" s="57">
        <v>1</v>
      </c>
      <c r="D290" s="57" t="s">
        <v>1888</v>
      </c>
    </row>
    <row r="291" spans="1:4" x14ac:dyDescent="0.2">
      <c r="A291">
        <v>10334</v>
      </c>
      <c r="B291" t="s">
        <v>1918</v>
      </c>
      <c r="C291" s="57">
        <v>0</v>
      </c>
      <c r="D291" s="57" t="s">
        <v>1906</v>
      </c>
    </row>
    <row r="292" spans="1:4" x14ac:dyDescent="0.2">
      <c r="A292">
        <v>10196</v>
      </c>
      <c r="B292" t="s">
        <v>1919</v>
      </c>
      <c r="C292" s="57">
        <v>0</v>
      </c>
      <c r="D292" s="57" t="s">
        <v>1888</v>
      </c>
    </row>
    <row r="293" spans="1:4" x14ac:dyDescent="0.2">
      <c r="A293">
        <v>685</v>
      </c>
      <c r="B293" t="s">
        <v>3023</v>
      </c>
      <c r="C293" s="57">
        <v>0</v>
      </c>
      <c r="D293" s="57" t="s">
        <v>1904</v>
      </c>
    </row>
    <row r="294" spans="1:4" x14ac:dyDescent="0.2">
      <c r="A294">
        <v>10158</v>
      </c>
      <c r="B294" t="s">
        <v>1873</v>
      </c>
      <c r="C294" s="57">
        <v>0</v>
      </c>
      <c r="D294" s="57" t="s">
        <v>1897</v>
      </c>
    </row>
    <row r="295" spans="1:4" x14ac:dyDescent="0.2">
      <c r="A295">
        <v>10136</v>
      </c>
      <c r="B295" t="s">
        <v>1831</v>
      </c>
      <c r="C295" s="57">
        <v>1</v>
      </c>
      <c r="D295" s="57" t="s">
        <v>1897</v>
      </c>
    </row>
    <row r="296" spans="1:4" x14ac:dyDescent="0.2">
      <c r="A296">
        <v>737</v>
      </c>
      <c r="B296" t="s">
        <v>1542</v>
      </c>
      <c r="C296" s="57">
        <v>0</v>
      </c>
      <c r="D296" s="57" t="s">
        <v>1895</v>
      </c>
    </row>
    <row r="297" spans="1:4" x14ac:dyDescent="0.2">
      <c r="A297">
        <v>10013</v>
      </c>
      <c r="B297" t="s">
        <v>3024</v>
      </c>
      <c r="C297" s="57">
        <v>0</v>
      </c>
      <c r="D297" s="57" t="s">
        <v>1895</v>
      </c>
    </row>
    <row r="298" spans="1:4" x14ac:dyDescent="0.2">
      <c r="A298">
        <v>515</v>
      </c>
      <c r="B298" t="s">
        <v>3025</v>
      </c>
      <c r="C298" s="57">
        <v>0</v>
      </c>
      <c r="D298" s="57" t="s">
        <v>1897</v>
      </c>
    </row>
    <row r="299" spans="1:4" x14ac:dyDescent="0.2">
      <c r="A299">
        <v>10006</v>
      </c>
      <c r="B299" t="s">
        <v>1920</v>
      </c>
      <c r="C299" s="57">
        <v>1</v>
      </c>
      <c r="D299" s="57" t="s">
        <v>1897</v>
      </c>
    </row>
    <row r="300" spans="1:4" x14ac:dyDescent="0.2">
      <c r="A300">
        <v>85</v>
      </c>
      <c r="B300" t="s">
        <v>3026</v>
      </c>
      <c r="C300" s="57">
        <v>0</v>
      </c>
      <c r="D300" s="57" t="s">
        <v>1922</v>
      </c>
    </row>
    <row r="301" spans="1:4" x14ac:dyDescent="0.2">
      <c r="A301">
        <v>10152</v>
      </c>
      <c r="B301" t="s">
        <v>1868</v>
      </c>
      <c r="C301" s="57">
        <v>1</v>
      </c>
      <c r="D301" s="57" t="s">
        <v>1897</v>
      </c>
    </row>
    <row r="302" spans="1:4" x14ac:dyDescent="0.2">
      <c r="A302">
        <v>448</v>
      </c>
      <c r="B302" t="s">
        <v>3027</v>
      </c>
      <c r="C302" s="57">
        <v>0</v>
      </c>
      <c r="D302" s="57" t="s">
        <v>1895</v>
      </c>
    </row>
    <row r="303" spans="1:4" x14ac:dyDescent="0.2">
      <c r="A303">
        <v>10043</v>
      </c>
      <c r="B303" t="s">
        <v>1557</v>
      </c>
      <c r="C303" s="57">
        <v>1</v>
      </c>
      <c r="D303" s="57" t="s">
        <v>1895</v>
      </c>
    </row>
    <row r="304" spans="1:4" x14ac:dyDescent="0.2">
      <c r="A304">
        <v>10385</v>
      </c>
      <c r="B304" t="s">
        <v>2252</v>
      </c>
      <c r="C304" s="57">
        <v>0</v>
      </c>
      <c r="D304" s="57" t="s">
        <v>1892</v>
      </c>
    </row>
    <row r="305" spans="1:4" x14ac:dyDescent="0.2">
      <c r="A305">
        <v>631</v>
      </c>
      <c r="B305" t="s">
        <v>3028</v>
      </c>
      <c r="C305" s="57">
        <v>0</v>
      </c>
      <c r="D305" s="57" t="s">
        <v>1892</v>
      </c>
    </row>
    <row r="306" spans="1:4" x14ac:dyDescent="0.2">
      <c r="A306">
        <v>286</v>
      </c>
      <c r="B306" t="s">
        <v>3029</v>
      </c>
      <c r="C306" s="57">
        <v>0</v>
      </c>
      <c r="D306" s="57" t="s">
        <v>1892</v>
      </c>
    </row>
    <row r="307" spans="1:4" x14ac:dyDescent="0.2">
      <c r="A307">
        <v>727</v>
      </c>
      <c r="B307" t="s">
        <v>1921</v>
      </c>
      <c r="C307" s="57">
        <v>1</v>
      </c>
      <c r="D307" s="57" t="s">
        <v>1892</v>
      </c>
    </row>
    <row r="308" spans="1:4" x14ac:dyDescent="0.2">
      <c r="A308">
        <v>10193</v>
      </c>
      <c r="B308" t="s">
        <v>2566</v>
      </c>
      <c r="C308" s="57">
        <v>1</v>
      </c>
      <c r="D308" s="57" t="s">
        <v>1892</v>
      </c>
    </row>
    <row r="309" spans="1:4" x14ac:dyDescent="0.2">
      <c r="A309">
        <v>151</v>
      </c>
      <c r="B309" t="s">
        <v>1383</v>
      </c>
      <c r="C309" s="57">
        <v>1</v>
      </c>
      <c r="D309" s="57" t="s">
        <v>1279</v>
      </c>
    </row>
    <row r="310" spans="1:4" x14ac:dyDescent="0.2">
      <c r="A310">
        <v>10023</v>
      </c>
      <c r="B310" t="s">
        <v>2505</v>
      </c>
      <c r="C310" s="57">
        <v>1</v>
      </c>
      <c r="D310" s="57" t="s">
        <v>1765</v>
      </c>
    </row>
    <row r="311" spans="1:4" x14ac:dyDescent="0.2">
      <c r="A311">
        <v>37</v>
      </c>
      <c r="B311" t="s">
        <v>1349</v>
      </c>
      <c r="C311" s="57">
        <v>1</v>
      </c>
      <c r="D311" s="57" t="s">
        <v>1279</v>
      </c>
    </row>
    <row r="312" spans="1:4" x14ac:dyDescent="0.2">
      <c r="A312">
        <v>87</v>
      </c>
      <c r="B312" t="s">
        <v>1367</v>
      </c>
      <c r="C312" s="57">
        <v>1</v>
      </c>
      <c r="D312" s="57" t="s">
        <v>1922</v>
      </c>
    </row>
    <row r="313" spans="1:4" x14ac:dyDescent="0.2">
      <c r="A313">
        <v>10337</v>
      </c>
      <c r="B313" t="s">
        <v>3030</v>
      </c>
      <c r="C313" s="57">
        <v>0</v>
      </c>
      <c r="D313" s="57" t="s">
        <v>1897</v>
      </c>
    </row>
    <row r="314" spans="1:4" x14ac:dyDescent="0.2">
      <c r="A314">
        <v>10007</v>
      </c>
      <c r="B314" t="s">
        <v>1546</v>
      </c>
      <c r="C314" s="57">
        <v>1</v>
      </c>
      <c r="D314" s="57" t="s">
        <v>1901</v>
      </c>
    </row>
    <row r="315" spans="1:4" x14ac:dyDescent="0.2">
      <c r="A315">
        <v>10062</v>
      </c>
      <c r="B315" t="s">
        <v>1561</v>
      </c>
      <c r="C315" s="57">
        <v>1</v>
      </c>
      <c r="D315" s="57" t="s">
        <v>1901</v>
      </c>
    </row>
    <row r="316" spans="1:4" x14ac:dyDescent="0.2">
      <c r="A316">
        <v>10072</v>
      </c>
      <c r="B316" t="s">
        <v>1665</v>
      </c>
      <c r="C316" s="57">
        <v>0</v>
      </c>
      <c r="D316" s="57" t="s">
        <v>1895</v>
      </c>
    </row>
    <row r="317" spans="1:4" x14ac:dyDescent="0.2">
      <c r="A317">
        <v>418</v>
      </c>
      <c r="B317" t="s">
        <v>3031</v>
      </c>
      <c r="C317" s="57">
        <v>0</v>
      </c>
      <c r="D317" s="57" t="s">
        <v>1897</v>
      </c>
    </row>
    <row r="318" spans="1:4" x14ac:dyDescent="0.2">
      <c r="A318">
        <v>10184</v>
      </c>
      <c r="B318" t="s">
        <v>1923</v>
      </c>
      <c r="C318" s="57">
        <v>1</v>
      </c>
      <c r="D318" s="57" t="s">
        <v>1901</v>
      </c>
    </row>
    <row r="319" spans="1:4" x14ac:dyDescent="0.2">
      <c r="A319">
        <v>10403</v>
      </c>
      <c r="B319" t="s">
        <v>3032</v>
      </c>
      <c r="C319" s="57">
        <v>0</v>
      </c>
      <c r="D319" s="57" t="s">
        <v>1765</v>
      </c>
    </row>
    <row r="320" spans="1:4" x14ac:dyDescent="0.2">
      <c r="A320">
        <v>10228</v>
      </c>
      <c r="B320" t="s">
        <v>1924</v>
      </c>
      <c r="C320" s="57">
        <v>0</v>
      </c>
      <c r="D320" s="57" t="s">
        <v>1895</v>
      </c>
    </row>
    <row r="321" spans="1:4" x14ac:dyDescent="0.2">
      <c r="A321">
        <v>698</v>
      </c>
      <c r="B321" t="s">
        <v>1528</v>
      </c>
      <c r="C321" s="57">
        <v>0</v>
      </c>
      <c r="D321" s="57" t="s">
        <v>1890</v>
      </c>
    </row>
    <row r="322" spans="1:4" x14ac:dyDescent="0.2">
      <c r="A322">
        <v>305</v>
      </c>
      <c r="B322" t="s">
        <v>1427</v>
      </c>
      <c r="C322" s="57">
        <v>1</v>
      </c>
      <c r="D322" s="57" t="s">
        <v>1888</v>
      </c>
    </row>
    <row r="323" spans="1:4" x14ac:dyDescent="0.2">
      <c r="A323">
        <v>10169</v>
      </c>
      <c r="B323" t="s">
        <v>1880</v>
      </c>
      <c r="C323" s="57">
        <v>0</v>
      </c>
      <c r="D323" s="57" t="s">
        <v>1895</v>
      </c>
    </row>
    <row r="324" spans="1:4" x14ac:dyDescent="0.2">
      <c r="A324">
        <v>10004</v>
      </c>
      <c r="B324" t="s">
        <v>1544</v>
      </c>
      <c r="C324" s="57">
        <v>1</v>
      </c>
      <c r="D324" s="57" t="s">
        <v>1892</v>
      </c>
    </row>
    <row r="325" spans="1:4" x14ac:dyDescent="0.2">
      <c r="A325">
        <v>10054</v>
      </c>
      <c r="B325" t="s">
        <v>3033</v>
      </c>
      <c r="C325" s="57">
        <v>0</v>
      </c>
      <c r="D325" s="57" t="s">
        <v>1889</v>
      </c>
    </row>
    <row r="326" spans="1:4" x14ac:dyDescent="0.2">
      <c r="A326">
        <v>702</v>
      </c>
      <c r="B326" t="s">
        <v>1530</v>
      </c>
      <c r="C326" s="57">
        <v>1</v>
      </c>
      <c r="D326" s="57" t="s">
        <v>1765</v>
      </c>
    </row>
    <row r="327" spans="1:4" x14ac:dyDescent="0.2">
      <c r="A327">
        <v>735</v>
      </c>
      <c r="B327" t="s">
        <v>1540</v>
      </c>
      <c r="C327" s="57">
        <v>0</v>
      </c>
      <c r="D327" s="57" t="s">
        <v>1897</v>
      </c>
    </row>
    <row r="328" spans="1:4" x14ac:dyDescent="0.2">
      <c r="A328">
        <v>10139</v>
      </c>
      <c r="B328" t="s">
        <v>1834</v>
      </c>
      <c r="C328" s="57">
        <v>0</v>
      </c>
      <c r="D328" s="57" t="s">
        <v>1895</v>
      </c>
    </row>
    <row r="329" spans="1:4" x14ac:dyDescent="0.2">
      <c r="A329">
        <v>546</v>
      </c>
      <c r="B329" t="s">
        <v>1482</v>
      </c>
      <c r="C329" s="57">
        <v>1</v>
      </c>
      <c r="D329" s="57" t="s">
        <v>1897</v>
      </c>
    </row>
    <row r="330" spans="1:4" x14ac:dyDescent="0.2">
      <c r="A330">
        <v>628</v>
      </c>
      <c r="B330" t="s">
        <v>3034</v>
      </c>
      <c r="C330" s="57">
        <v>0</v>
      </c>
      <c r="D330" s="57" t="s">
        <v>1892</v>
      </c>
    </row>
    <row r="331" spans="1:4" x14ac:dyDescent="0.2">
      <c r="A331">
        <v>10382</v>
      </c>
      <c r="B331" t="s">
        <v>2253</v>
      </c>
      <c r="C331" s="57">
        <v>1</v>
      </c>
      <c r="D331" s="57" t="s">
        <v>1263</v>
      </c>
    </row>
    <row r="332" spans="1:4" x14ac:dyDescent="0.2">
      <c r="A332">
        <v>10230</v>
      </c>
      <c r="B332" t="s">
        <v>3035</v>
      </c>
      <c r="C332" s="57">
        <v>0</v>
      </c>
      <c r="D332" s="57" t="s">
        <v>1888</v>
      </c>
    </row>
    <row r="333" spans="1:4" x14ac:dyDescent="0.2">
      <c r="A333">
        <v>409</v>
      </c>
      <c r="B333" t="s">
        <v>3036</v>
      </c>
      <c r="C333" s="57">
        <v>0</v>
      </c>
      <c r="D333" s="57" t="s">
        <v>1887</v>
      </c>
    </row>
    <row r="334" spans="1:4" x14ac:dyDescent="0.2">
      <c r="A334">
        <v>10134</v>
      </c>
      <c r="B334" t="s">
        <v>1830</v>
      </c>
      <c r="C334" s="57">
        <v>0</v>
      </c>
      <c r="D334" s="57" t="s">
        <v>1263</v>
      </c>
    </row>
    <row r="335" spans="1:4" x14ac:dyDescent="0.2">
      <c r="A335">
        <v>10249</v>
      </c>
      <c r="B335" t="s">
        <v>3037</v>
      </c>
      <c r="C335" s="57">
        <v>0</v>
      </c>
      <c r="D335" s="57" t="s">
        <v>1891</v>
      </c>
    </row>
    <row r="336" spans="1:4" x14ac:dyDescent="0.2">
      <c r="A336">
        <v>77</v>
      </c>
      <c r="B336" t="s">
        <v>1365</v>
      </c>
      <c r="C336" s="57">
        <v>1</v>
      </c>
      <c r="D336" s="57" t="s">
        <v>1888</v>
      </c>
    </row>
    <row r="337" spans="1:4" x14ac:dyDescent="0.2">
      <c r="A337">
        <v>10071</v>
      </c>
      <c r="B337" t="s">
        <v>1664</v>
      </c>
      <c r="C337" s="57">
        <v>1</v>
      </c>
      <c r="D337" s="57" t="s">
        <v>1888</v>
      </c>
    </row>
    <row r="338" spans="1:4" x14ac:dyDescent="0.2">
      <c r="A338">
        <v>10299</v>
      </c>
      <c r="B338" t="s">
        <v>3038</v>
      </c>
      <c r="C338" s="57">
        <v>0</v>
      </c>
      <c r="D338" s="57" t="s">
        <v>1891</v>
      </c>
    </row>
    <row r="339" spans="1:4" x14ac:dyDescent="0.2">
      <c r="A339">
        <v>250</v>
      </c>
      <c r="B339" t="s">
        <v>3039</v>
      </c>
      <c r="C339" s="57">
        <v>0</v>
      </c>
      <c r="D339" s="57" t="s">
        <v>1891</v>
      </c>
    </row>
    <row r="340" spans="1:4" x14ac:dyDescent="0.2">
      <c r="A340">
        <v>10288</v>
      </c>
      <c r="B340" t="s">
        <v>3040</v>
      </c>
      <c r="C340" s="57">
        <v>0</v>
      </c>
      <c r="D340" s="57" t="s">
        <v>1891</v>
      </c>
    </row>
    <row r="341" spans="1:4" x14ac:dyDescent="0.2">
      <c r="A341">
        <v>262</v>
      </c>
      <c r="B341" t="s">
        <v>1925</v>
      </c>
      <c r="C341" s="57">
        <v>1</v>
      </c>
      <c r="D341" s="57" t="s">
        <v>1891</v>
      </c>
    </row>
    <row r="342" spans="1:4" x14ac:dyDescent="0.2">
      <c r="A342">
        <v>10320</v>
      </c>
      <c r="B342" t="s">
        <v>3041</v>
      </c>
      <c r="C342" s="57">
        <v>0</v>
      </c>
      <c r="D342" s="57" t="s">
        <v>1891</v>
      </c>
    </row>
    <row r="343" spans="1:4" x14ac:dyDescent="0.2">
      <c r="A343">
        <v>710</v>
      </c>
      <c r="B343" t="s">
        <v>1533</v>
      </c>
      <c r="C343" s="57">
        <v>1</v>
      </c>
      <c r="D343" s="57" t="s">
        <v>1891</v>
      </c>
    </row>
    <row r="344" spans="1:4" x14ac:dyDescent="0.2">
      <c r="A344">
        <v>159</v>
      </c>
      <c r="B344" t="s">
        <v>1384</v>
      </c>
      <c r="C344" s="57">
        <v>0</v>
      </c>
      <c r="D344" s="57" t="s">
        <v>1765</v>
      </c>
    </row>
    <row r="345" spans="1:4" x14ac:dyDescent="0.2">
      <c r="A345">
        <v>656</v>
      </c>
      <c r="B345" t="s">
        <v>3042</v>
      </c>
      <c r="C345" s="57">
        <v>0</v>
      </c>
      <c r="D345" s="57" t="s">
        <v>1765</v>
      </c>
    </row>
    <row r="346" spans="1:4" x14ac:dyDescent="0.2">
      <c r="A346">
        <v>441</v>
      </c>
      <c r="B346" t="s">
        <v>1460</v>
      </c>
      <c r="C346" s="57">
        <v>1</v>
      </c>
      <c r="D346" s="57" t="s">
        <v>1888</v>
      </c>
    </row>
    <row r="347" spans="1:4" x14ac:dyDescent="0.2">
      <c r="A347">
        <v>474</v>
      </c>
      <c r="B347" t="s">
        <v>3043</v>
      </c>
      <c r="C347" s="57">
        <v>0</v>
      </c>
      <c r="D347" s="57" t="s">
        <v>2994</v>
      </c>
    </row>
    <row r="348" spans="1:4" x14ac:dyDescent="0.2">
      <c r="A348">
        <v>295</v>
      </c>
      <c r="B348" t="s">
        <v>1422</v>
      </c>
      <c r="C348" s="57">
        <v>1</v>
      </c>
      <c r="D348" s="57" t="s">
        <v>1891</v>
      </c>
    </row>
    <row r="349" spans="1:4" x14ac:dyDescent="0.2">
      <c r="A349">
        <v>653</v>
      </c>
      <c r="B349" t="s">
        <v>1515</v>
      </c>
      <c r="C349" s="57">
        <v>1</v>
      </c>
      <c r="D349" s="57" t="s">
        <v>1897</v>
      </c>
    </row>
    <row r="350" spans="1:4" x14ac:dyDescent="0.2">
      <c r="A350">
        <v>387</v>
      </c>
      <c r="B350" t="s">
        <v>3044</v>
      </c>
      <c r="C350" s="57">
        <v>0</v>
      </c>
      <c r="D350" s="57" t="s">
        <v>1904</v>
      </c>
    </row>
    <row r="351" spans="1:4" x14ac:dyDescent="0.2">
      <c r="A351">
        <v>457</v>
      </c>
      <c r="B351" t="s">
        <v>3045</v>
      </c>
      <c r="C351" s="57">
        <v>0</v>
      </c>
      <c r="D351" s="57" t="s">
        <v>1922</v>
      </c>
    </row>
    <row r="352" spans="1:4" x14ac:dyDescent="0.2">
      <c r="A352">
        <v>10010</v>
      </c>
      <c r="B352" t="s">
        <v>1548</v>
      </c>
      <c r="C352" s="57">
        <v>1</v>
      </c>
      <c r="D352" s="57" t="s">
        <v>1895</v>
      </c>
    </row>
    <row r="353" spans="1:4" x14ac:dyDescent="0.2">
      <c r="A353">
        <v>470</v>
      </c>
      <c r="B353" t="s">
        <v>3046</v>
      </c>
      <c r="C353" s="57">
        <v>0</v>
      </c>
      <c r="D353" s="57" t="s">
        <v>2994</v>
      </c>
    </row>
    <row r="354" spans="1:4" x14ac:dyDescent="0.2">
      <c r="A354">
        <v>506</v>
      </c>
      <c r="B354" t="s">
        <v>3047</v>
      </c>
      <c r="C354" s="57">
        <v>0</v>
      </c>
      <c r="D354" s="57" t="s">
        <v>1895</v>
      </c>
    </row>
    <row r="355" spans="1:4" x14ac:dyDescent="0.2">
      <c r="A355">
        <v>322</v>
      </c>
      <c r="B355" t="s">
        <v>3048</v>
      </c>
      <c r="C355" s="57">
        <v>0</v>
      </c>
      <c r="D355" s="57" t="s">
        <v>1895</v>
      </c>
    </row>
    <row r="356" spans="1:4" x14ac:dyDescent="0.2">
      <c r="A356">
        <v>489</v>
      </c>
      <c r="B356" t="s">
        <v>3049</v>
      </c>
      <c r="C356" s="57">
        <v>0</v>
      </c>
      <c r="D356" s="57" t="s">
        <v>1904</v>
      </c>
    </row>
    <row r="357" spans="1:4" x14ac:dyDescent="0.2">
      <c r="A357">
        <v>562</v>
      </c>
      <c r="B357" t="s">
        <v>3050</v>
      </c>
      <c r="C357" s="57">
        <v>0</v>
      </c>
      <c r="D357" s="57" t="s">
        <v>1900</v>
      </c>
    </row>
    <row r="358" spans="1:4" x14ac:dyDescent="0.2">
      <c r="A358">
        <v>450</v>
      </c>
      <c r="B358" t="s">
        <v>3051</v>
      </c>
      <c r="C358" s="57">
        <v>0</v>
      </c>
      <c r="D358" s="57" t="s">
        <v>1891</v>
      </c>
    </row>
    <row r="359" spans="1:4" x14ac:dyDescent="0.2">
      <c r="A359">
        <v>75</v>
      </c>
      <c r="B359" t="s">
        <v>3052</v>
      </c>
      <c r="C359" s="57">
        <v>0</v>
      </c>
      <c r="D359" s="57" t="s">
        <v>1888</v>
      </c>
    </row>
    <row r="360" spans="1:4" x14ac:dyDescent="0.2">
      <c r="A360">
        <v>10321</v>
      </c>
      <c r="B360" t="s">
        <v>1926</v>
      </c>
      <c r="C360" s="57">
        <v>1</v>
      </c>
      <c r="D360" s="57" t="s">
        <v>1891</v>
      </c>
    </row>
    <row r="361" spans="1:4" x14ac:dyDescent="0.2">
      <c r="A361">
        <v>20</v>
      </c>
      <c r="B361" t="s">
        <v>3053</v>
      </c>
      <c r="C361" s="57">
        <v>0</v>
      </c>
      <c r="D361" s="57" t="s">
        <v>1895</v>
      </c>
    </row>
    <row r="362" spans="1:4" x14ac:dyDescent="0.2">
      <c r="A362">
        <v>62</v>
      </c>
      <c r="B362" t="s">
        <v>1361</v>
      </c>
      <c r="C362" s="57">
        <v>1</v>
      </c>
      <c r="D362" s="57" t="s">
        <v>1892</v>
      </c>
    </row>
    <row r="363" spans="1:4" x14ac:dyDescent="0.2">
      <c r="A363">
        <v>10065</v>
      </c>
      <c r="B363" t="s">
        <v>3054</v>
      </c>
      <c r="C363" s="57">
        <v>0</v>
      </c>
      <c r="D363" s="57" t="s">
        <v>2994</v>
      </c>
    </row>
    <row r="364" spans="1:4" x14ac:dyDescent="0.2">
      <c r="A364">
        <v>471</v>
      </c>
      <c r="B364" t="s">
        <v>3055</v>
      </c>
      <c r="C364" s="57">
        <v>0</v>
      </c>
      <c r="D364" s="57" t="s">
        <v>2994</v>
      </c>
    </row>
    <row r="365" spans="1:4" x14ac:dyDescent="0.2">
      <c r="A365">
        <v>403</v>
      </c>
      <c r="B365" t="s">
        <v>3056</v>
      </c>
      <c r="C365" s="57">
        <v>0</v>
      </c>
      <c r="D365" s="57" t="s">
        <v>1891</v>
      </c>
    </row>
    <row r="366" spans="1:4" x14ac:dyDescent="0.2">
      <c r="A366">
        <v>323</v>
      </c>
      <c r="B366" t="s">
        <v>1433</v>
      </c>
      <c r="C366" s="57">
        <v>1</v>
      </c>
      <c r="D366" s="57" t="s">
        <v>1895</v>
      </c>
    </row>
    <row r="367" spans="1:4" x14ac:dyDescent="0.2">
      <c r="A367">
        <v>10070</v>
      </c>
      <c r="B367" t="s">
        <v>3057</v>
      </c>
      <c r="C367" s="57">
        <v>0</v>
      </c>
      <c r="D367" s="57" t="s">
        <v>1895</v>
      </c>
    </row>
    <row r="368" spans="1:4" x14ac:dyDescent="0.2">
      <c r="A368">
        <v>29</v>
      </c>
      <c r="B368" t="s">
        <v>1344</v>
      </c>
      <c r="C368" s="57">
        <v>0</v>
      </c>
      <c r="D368" s="57" t="s">
        <v>1895</v>
      </c>
    </row>
    <row r="369" spans="1:4" x14ac:dyDescent="0.2">
      <c r="A369">
        <v>10128</v>
      </c>
      <c r="B369" t="s">
        <v>3058</v>
      </c>
      <c r="C369" s="57">
        <v>0</v>
      </c>
      <c r="D369" s="57" t="s">
        <v>1765</v>
      </c>
    </row>
    <row r="370" spans="1:4" x14ac:dyDescent="0.2">
      <c r="A370">
        <v>10051</v>
      </c>
      <c r="B370" t="s">
        <v>3059</v>
      </c>
      <c r="C370" s="57">
        <v>0</v>
      </c>
      <c r="D370" s="57" t="s">
        <v>1279</v>
      </c>
    </row>
    <row r="371" spans="1:4" x14ac:dyDescent="0.2">
      <c r="A371">
        <v>534</v>
      </c>
      <c r="B371" t="s">
        <v>1476</v>
      </c>
      <c r="C371" s="57">
        <v>1</v>
      </c>
      <c r="D371" s="57" t="s">
        <v>1765</v>
      </c>
    </row>
    <row r="372" spans="1:4" x14ac:dyDescent="0.2">
      <c r="A372">
        <v>36</v>
      </c>
      <c r="B372" t="s">
        <v>1348</v>
      </c>
      <c r="C372" s="57">
        <v>1</v>
      </c>
      <c r="D372" s="57" t="s">
        <v>1765</v>
      </c>
    </row>
    <row r="373" spans="1:4" x14ac:dyDescent="0.2">
      <c r="A373">
        <v>294</v>
      </c>
      <c r="B373" t="s">
        <v>3060</v>
      </c>
      <c r="C373" s="57">
        <v>0</v>
      </c>
      <c r="D373" s="57" t="s">
        <v>1891</v>
      </c>
    </row>
    <row r="374" spans="1:4" x14ac:dyDescent="0.2">
      <c r="A374">
        <v>736</v>
      </c>
      <c r="B374" t="s">
        <v>1541</v>
      </c>
      <c r="C374" s="57">
        <v>1</v>
      </c>
      <c r="D374" s="57" t="s">
        <v>1891</v>
      </c>
    </row>
    <row r="375" spans="1:4" x14ac:dyDescent="0.2">
      <c r="A375">
        <v>133</v>
      </c>
      <c r="B375" t="s">
        <v>3061</v>
      </c>
      <c r="C375" s="57">
        <v>0</v>
      </c>
      <c r="D375" s="57" t="s">
        <v>1891</v>
      </c>
    </row>
    <row r="376" spans="1:4" x14ac:dyDescent="0.2">
      <c r="A376">
        <v>296</v>
      </c>
      <c r="B376" t="s">
        <v>1423</v>
      </c>
      <c r="C376" s="57">
        <v>0</v>
      </c>
      <c r="D376" s="57" t="s">
        <v>1891</v>
      </c>
    </row>
    <row r="377" spans="1:4" x14ac:dyDescent="0.2">
      <c r="A377">
        <v>10161</v>
      </c>
      <c r="B377" t="s">
        <v>3062</v>
      </c>
      <c r="C377" s="57">
        <v>0</v>
      </c>
      <c r="D377" s="57" t="s">
        <v>1897</v>
      </c>
    </row>
    <row r="378" spans="1:4" x14ac:dyDescent="0.2">
      <c r="A378">
        <v>288</v>
      </c>
      <c r="B378" t="s">
        <v>1418</v>
      </c>
      <c r="C378" s="57">
        <v>1</v>
      </c>
      <c r="D378" s="57" t="s">
        <v>1922</v>
      </c>
    </row>
    <row r="379" spans="1:4" x14ac:dyDescent="0.2">
      <c r="A379">
        <v>174</v>
      </c>
      <c r="B379" t="s">
        <v>3063</v>
      </c>
      <c r="C379" s="57">
        <v>0</v>
      </c>
      <c r="D379" s="57" t="s">
        <v>1889</v>
      </c>
    </row>
    <row r="380" spans="1:4" x14ac:dyDescent="0.2">
      <c r="A380">
        <v>617</v>
      </c>
      <c r="B380" t="s">
        <v>3064</v>
      </c>
      <c r="C380" s="57">
        <v>0</v>
      </c>
      <c r="D380" s="57" t="s">
        <v>1895</v>
      </c>
    </row>
    <row r="381" spans="1:4" x14ac:dyDescent="0.2">
      <c r="A381">
        <v>682</v>
      </c>
      <c r="B381" t="s">
        <v>1523</v>
      </c>
      <c r="C381" s="57">
        <v>1</v>
      </c>
      <c r="D381" s="57" t="s">
        <v>1765</v>
      </c>
    </row>
    <row r="382" spans="1:4" x14ac:dyDescent="0.2">
      <c r="A382">
        <v>58</v>
      </c>
      <c r="B382" t="s">
        <v>1358</v>
      </c>
      <c r="C382" s="57">
        <v>1</v>
      </c>
      <c r="D382" s="57" t="s">
        <v>1263</v>
      </c>
    </row>
    <row r="383" spans="1:4" x14ac:dyDescent="0.2">
      <c r="A383">
        <v>10095</v>
      </c>
      <c r="B383" t="s">
        <v>1814</v>
      </c>
      <c r="C383" s="57">
        <v>1</v>
      </c>
      <c r="D383" s="57" t="s">
        <v>1906</v>
      </c>
    </row>
    <row r="384" spans="1:4" x14ac:dyDescent="0.2">
      <c r="A384">
        <v>713</v>
      </c>
      <c r="B384" t="s">
        <v>1534</v>
      </c>
      <c r="C384" s="57">
        <v>1</v>
      </c>
      <c r="D384" s="57" t="s">
        <v>1901</v>
      </c>
    </row>
    <row r="385" spans="1:4" x14ac:dyDescent="0.2">
      <c r="A385">
        <v>259</v>
      </c>
      <c r="B385" t="s">
        <v>1406</v>
      </c>
      <c r="C385" s="57">
        <v>1</v>
      </c>
      <c r="D385" s="57" t="s">
        <v>1891</v>
      </c>
    </row>
    <row r="386" spans="1:4" x14ac:dyDescent="0.2">
      <c r="A386">
        <v>659</v>
      </c>
      <c r="B386" t="s">
        <v>3065</v>
      </c>
      <c r="C386" s="57">
        <v>0</v>
      </c>
      <c r="D386" s="57" t="s">
        <v>1895</v>
      </c>
    </row>
    <row r="387" spans="1:4" x14ac:dyDescent="0.2">
      <c r="A387">
        <v>180</v>
      </c>
      <c r="B387" t="s">
        <v>1391</v>
      </c>
      <c r="C387" s="57">
        <v>1</v>
      </c>
      <c r="D387" s="57" t="s">
        <v>1895</v>
      </c>
    </row>
    <row r="388" spans="1:4" x14ac:dyDescent="0.2">
      <c r="A388">
        <v>279</v>
      </c>
      <c r="B388" t="s">
        <v>2254</v>
      </c>
      <c r="C388" s="57">
        <v>0</v>
      </c>
      <c r="D388" s="57" t="s">
        <v>1765</v>
      </c>
    </row>
    <row r="389" spans="1:4" x14ac:dyDescent="0.2">
      <c r="A389">
        <v>10050</v>
      </c>
      <c r="B389" t="s">
        <v>3066</v>
      </c>
      <c r="C389" s="57">
        <v>0</v>
      </c>
      <c r="D389" s="57" t="s">
        <v>1279</v>
      </c>
    </row>
    <row r="390" spans="1:4" x14ac:dyDescent="0.2">
      <c r="A390">
        <v>314</v>
      </c>
      <c r="B390" t="s">
        <v>1431</v>
      </c>
      <c r="C390" s="57">
        <v>1</v>
      </c>
      <c r="D390" s="57" t="s">
        <v>1263</v>
      </c>
    </row>
    <row r="391" spans="1:4" x14ac:dyDescent="0.2">
      <c r="A391">
        <v>518</v>
      </c>
      <c r="B391" t="s">
        <v>1474</v>
      </c>
      <c r="C391" s="57">
        <v>1</v>
      </c>
      <c r="D391" s="57" t="s">
        <v>1765</v>
      </c>
    </row>
    <row r="392" spans="1:4" x14ac:dyDescent="0.2">
      <c r="A392">
        <v>10059</v>
      </c>
      <c r="B392" t="s">
        <v>3067</v>
      </c>
      <c r="C392" s="57">
        <v>0</v>
      </c>
      <c r="D392" s="57" t="s">
        <v>1892</v>
      </c>
    </row>
    <row r="393" spans="1:4" x14ac:dyDescent="0.2">
      <c r="A393">
        <v>10204</v>
      </c>
      <c r="B393" t="s">
        <v>1927</v>
      </c>
      <c r="C393" s="57">
        <v>1</v>
      </c>
      <c r="D393" s="57" t="s">
        <v>1895</v>
      </c>
    </row>
    <row r="394" spans="1:4" x14ac:dyDescent="0.2">
      <c r="A394">
        <v>320</v>
      </c>
      <c r="B394" t="s">
        <v>3068</v>
      </c>
      <c r="C394" s="57">
        <v>0</v>
      </c>
      <c r="D394" s="57" t="s">
        <v>1904</v>
      </c>
    </row>
    <row r="395" spans="1:4" x14ac:dyDescent="0.2">
      <c r="A395">
        <v>370</v>
      </c>
      <c r="B395" t="s">
        <v>1447</v>
      </c>
      <c r="C395" s="57">
        <v>1</v>
      </c>
      <c r="D395" s="57" t="s">
        <v>1263</v>
      </c>
    </row>
    <row r="396" spans="1:4" x14ac:dyDescent="0.2">
      <c r="A396">
        <v>81</v>
      </c>
      <c r="B396" t="s">
        <v>3069</v>
      </c>
      <c r="C396" s="57">
        <v>0</v>
      </c>
      <c r="D396" s="57" t="s">
        <v>1888</v>
      </c>
    </row>
    <row r="397" spans="1:4" x14ac:dyDescent="0.2">
      <c r="A397">
        <v>10002</v>
      </c>
      <c r="B397" t="s">
        <v>3070</v>
      </c>
      <c r="C397" s="57">
        <v>0</v>
      </c>
      <c r="D397" s="57" t="s">
        <v>1765</v>
      </c>
    </row>
    <row r="398" spans="1:4" x14ac:dyDescent="0.2">
      <c r="A398">
        <v>528</v>
      </c>
      <c r="B398" t="s">
        <v>3071</v>
      </c>
      <c r="C398" s="57">
        <v>0</v>
      </c>
      <c r="D398" s="57" t="s">
        <v>1901</v>
      </c>
    </row>
    <row r="399" spans="1:4" x14ac:dyDescent="0.2">
      <c r="A399">
        <v>613</v>
      </c>
      <c r="B399" t="s">
        <v>3072</v>
      </c>
      <c r="C399" s="57">
        <v>0</v>
      </c>
      <c r="D399" s="57" t="s">
        <v>1897</v>
      </c>
    </row>
    <row r="400" spans="1:4" x14ac:dyDescent="0.2">
      <c r="A400">
        <v>245</v>
      </c>
      <c r="B400" t="s">
        <v>3073</v>
      </c>
      <c r="C400" s="57">
        <v>0</v>
      </c>
      <c r="D400" s="57" t="s">
        <v>1892</v>
      </c>
    </row>
    <row r="401" spans="1:4" x14ac:dyDescent="0.2">
      <c r="A401">
        <v>10123</v>
      </c>
      <c r="B401" t="s">
        <v>3074</v>
      </c>
      <c r="C401" s="57">
        <v>0</v>
      </c>
      <c r="D401" s="57" t="s">
        <v>1279</v>
      </c>
    </row>
    <row r="402" spans="1:4" x14ac:dyDescent="0.2">
      <c r="A402">
        <v>10005</v>
      </c>
      <c r="B402" t="s">
        <v>1545</v>
      </c>
      <c r="C402" s="57">
        <v>1</v>
      </c>
      <c r="D402" s="57" t="s">
        <v>1897</v>
      </c>
    </row>
    <row r="403" spans="1:4" x14ac:dyDescent="0.2">
      <c r="A403">
        <v>349</v>
      </c>
      <c r="B403" t="s">
        <v>1443</v>
      </c>
      <c r="C403" s="57">
        <v>1</v>
      </c>
      <c r="D403" s="57" t="s">
        <v>1897</v>
      </c>
    </row>
    <row r="404" spans="1:4" x14ac:dyDescent="0.2">
      <c r="A404">
        <v>336</v>
      </c>
      <c r="B404" t="s">
        <v>3075</v>
      </c>
      <c r="C404" s="57">
        <v>0</v>
      </c>
      <c r="D404" s="57" t="s">
        <v>1279</v>
      </c>
    </row>
    <row r="405" spans="1:4" x14ac:dyDescent="0.2">
      <c r="A405">
        <v>477</v>
      </c>
      <c r="B405" t="s">
        <v>1463</v>
      </c>
      <c r="C405" s="57">
        <v>0</v>
      </c>
      <c r="D405" s="57" t="s">
        <v>1895</v>
      </c>
    </row>
    <row r="406" spans="1:4" x14ac:dyDescent="0.2">
      <c r="A406">
        <v>10192</v>
      </c>
      <c r="B406" t="s">
        <v>1928</v>
      </c>
      <c r="C406" s="57">
        <v>1</v>
      </c>
      <c r="D406" s="57" t="s">
        <v>1904</v>
      </c>
    </row>
    <row r="407" spans="1:4" x14ac:dyDescent="0.2">
      <c r="A407">
        <v>10151</v>
      </c>
      <c r="B407" t="s">
        <v>1867</v>
      </c>
      <c r="C407" s="57">
        <v>1</v>
      </c>
      <c r="D407" s="57" t="s">
        <v>1904</v>
      </c>
    </row>
    <row r="408" spans="1:4" x14ac:dyDescent="0.2">
      <c r="A408">
        <v>51</v>
      </c>
      <c r="B408" t="s">
        <v>1354</v>
      </c>
      <c r="C408" s="57">
        <v>1</v>
      </c>
      <c r="D408" s="57" t="s">
        <v>1889</v>
      </c>
    </row>
    <row r="409" spans="1:4" x14ac:dyDescent="0.2">
      <c r="A409">
        <v>10011</v>
      </c>
      <c r="B409" t="s">
        <v>1929</v>
      </c>
      <c r="C409" s="57">
        <v>1</v>
      </c>
      <c r="D409" s="57" t="s">
        <v>1895</v>
      </c>
    </row>
    <row r="410" spans="1:4" x14ac:dyDescent="0.2">
      <c r="A410">
        <v>352</v>
      </c>
      <c r="B410" t="s">
        <v>3076</v>
      </c>
      <c r="C410" s="57">
        <v>0</v>
      </c>
      <c r="D410" s="57" t="s">
        <v>1279</v>
      </c>
    </row>
    <row r="411" spans="1:4" x14ac:dyDescent="0.2">
      <c r="A411">
        <v>33</v>
      </c>
      <c r="B411" t="s">
        <v>1347</v>
      </c>
      <c r="C411" s="57">
        <v>1</v>
      </c>
      <c r="D411" s="57" t="s">
        <v>1890</v>
      </c>
    </row>
    <row r="412" spans="1:4" x14ac:dyDescent="0.2">
      <c r="A412">
        <v>691</v>
      </c>
      <c r="B412" t="s">
        <v>1524</v>
      </c>
      <c r="C412" s="57">
        <v>1</v>
      </c>
      <c r="D412" s="57" t="s">
        <v>1895</v>
      </c>
    </row>
    <row r="413" spans="1:4" x14ac:dyDescent="0.2">
      <c r="A413">
        <v>172</v>
      </c>
      <c r="B413" t="s">
        <v>1388</v>
      </c>
      <c r="C413" s="57">
        <v>0</v>
      </c>
      <c r="D413" s="57" t="s">
        <v>1895</v>
      </c>
    </row>
    <row r="414" spans="1:4" x14ac:dyDescent="0.2">
      <c r="A414">
        <v>10185</v>
      </c>
      <c r="B414" t="s">
        <v>3077</v>
      </c>
      <c r="C414" s="57">
        <v>0</v>
      </c>
      <c r="D414" s="57" t="s">
        <v>1889</v>
      </c>
    </row>
    <row r="415" spans="1:4" x14ac:dyDescent="0.2">
      <c r="A415">
        <v>558</v>
      </c>
      <c r="B415" t="s">
        <v>1484</v>
      </c>
      <c r="C415" s="57">
        <v>1</v>
      </c>
      <c r="D415" s="57" t="s">
        <v>1888</v>
      </c>
    </row>
    <row r="416" spans="1:4" x14ac:dyDescent="0.2">
      <c r="A416">
        <v>10119</v>
      </c>
      <c r="B416" t="s">
        <v>3078</v>
      </c>
      <c r="C416" s="57">
        <v>0</v>
      </c>
      <c r="D416" s="57" t="s">
        <v>1895</v>
      </c>
    </row>
    <row r="417" spans="1:4" x14ac:dyDescent="0.2">
      <c r="A417">
        <v>684</v>
      </c>
      <c r="B417" t="s">
        <v>3079</v>
      </c>
      <c r="C417" s="57">
        <v>0</v>
      </c>
      <c r="D417" s="57" t="s">
        <v>1895</v>
      </c>
    </row>
    <row r="418" spans="1:4" x14ac:dyDescent="0.2">
      <c r="A418">
        <v>557</v>
      </c>
      <c r="B418" t="s">
        <v>1483</v>
      </c>
      <c r="C418" s="57">
        <v>1</v>
      </c>
      <c r="D418" s="57" t="s">
        <v>1889</v>
      </c>
    </row>
    <row r="419" spans="1:4" x14ac:dyDescent="0.2">
      <c r="A419">
        <v>483</v>
      </c>
      <c r="B419" t="s">
        <v>3080</v>
      </c>
      <c r="C419" s="57">
        <v>0</v>
      </c>
      <c r="D419" s="57" t="s">
        <v>1900</v>
      </c>
    </row>
    <row r="420" spans="1:4" x14ac:dyDescent="0.2">
      <c r="A420">
        <v>627</v>
      </c>
      <c r="B420" t="s">
        <v>3080</v>
      </c>
      <c r="C420" s="57">
        <v>0</v>
      </c>
      <c r="D420" s="57" t="s">
        <v>1900</v>
      </c>
    </row>
    <row r="421" spans="1:4" x14ac:dyDescent="0.2">
      <c r="A421">
        <v>626</v>
      </c>
      <c r="B421" t="s">
        <v>1503</v>
      </c>
      <c r="C421" s="57">
        <v>1</v>
      </c>
      <c r="D421" s="57" t="s">
        <v>1895</v>
      </c>
    </row>
    <row r="422" spans="1:4" x14ac:dyDescent="0.2">
      <c r="A422">
        <v>19</v>
      </c>
      <c r="B422" t="s">
        <v>1343</v>
      </c>
      <c r="C422" s="57">
        <v>1</v>
      </c>
      <c r="D422" s="57" t="s">
        <v>1895</v>
      </c>
    </row>
    <row r="423" spans="1:4" x14ac:dyDescent="0.2">
      <c r="A423">
        <v>10078</v>
      </c>
      <c r="B423" t="s">
        <v>1668</v>
      </c>
      <c r="C423" s="57">
        <v>0</v>
      </c>
      <c r="D423" s="57" t="s">
        <v>1895</v>
      </c>
    </row>
    <row r="424" spans="1:4" x14ac:dyDescent="0.2">
      <c r="A424">
        <v>375</v>
      </c>
      <c r="B424" t="s">
        <v>1448</v>
      </c>
      <c r="C424" s="57">
        <v>1</v>
      </c>
      <c r="D424" s="57" t="s">
        <v>1892</v>
      </c>
    </row>
    <row r="425" spans="1:4" x14ac:dyDescent="0.2">
      <c r="A425">
        <v>567</v>
      </c>
      <c r="B425" t="s">
        <v>1488</v>
      </c>
      <c r="C425" s="57">
        <v>1</v>
      </c>
      <c r="D425" s="57" t="s">
        <v>1765</v>
      </c>
    </row>
    <row r="426" spans="1:4" x14ac:dyDescent="0.2">
      <c r="A426">
        <v>568</v>
      </c>
      <c r="B426" t="s">
        <v>3081</v>
      </c>
      <c r="C426" s="57">
        <v>0</v>
      </c>
      <c r="D426" s="57" t="s">
        <v>1900</v>
      </c>
    </row>
    <row r="427" spans="1:4" x14ac:dyDescent="0.2">
      <c r="A427">
        <v>724</v>
      </c>
      <c r="B427" t="s">
        <v>1536</v>
      </c>
      <c r="C427" s="57">
        <v>1</v>
      </c>
      <c r="D427" s="57" t="s">
        <v>1279</v>
      </c>
    </row>
    <row r="428" spans="1:4" x14ac:dyDescent="0.2">
      <c r="A428">
        <v>263</v>
      </c>
      <c r="B428" t="s">
        <v>3082</v>
      </c>
      <c r="C428" s="57">
        <v>0</v>
      </c>
      <c r="D428" s="57" t="s">
        <v>1889</v>
      </c>
    </row>
    <row r="429" spans="1:4" x14ac:dyDescent="0.2">
      <c r="A429">
        <v>10167</v>
      </c>
      <c r="B429" t="s">
        <v>1879</v>
      </c>
      <c r="C429" s="57">
        <v>1</v>
      </c>
      <c r="D429" s="57" t="s">
        <v>1901</v>
      </c>
    </row>
    <row r="430" spans="1:4" x14ac:dyDescent="0.2">
      <c r="A430">
        <v>443</v>
      </c>
      <c r="B430" t="s">
        <v>3083</v>
      </c>
      <c r="C430" s="57">
        <v>0</v>
      </c>
      <c r="D430" s="57" t="s">
        <v>1765</v>
      </c>
    </row>
    <row r="431" spans="1:4" x14ac:dyDescent="0.2">
      <c r="A431">
        <v>572</v>
      </c>
      <c r="B431" t="s">
        <v>1489</v>
      </c>
      <c r="C431" s="57">
        <v>0</v>
      </c>
      <c r="D431" s="57" t="s">
        <v>1897</v>
      </c>
    </row>
    <row r="432" spans="1:4" x14ac:dyDescent="0.2">
      <c r="A432">
        <v>10041</v>
      </c>
      <c r="B432" t="s">
        <v>3084</v>
      </c>
      <c r="C432" s="57">
        <v>0</v>
      </c>
      <c r="D432" s="57" t="s">
        <v>1765</v>
      </c>
    </row>
    <row r="433" spans="1:4" x14ac:dyDescent="0.2">
      <c r="A433">
        <v>347</v>
      </c>
      <c r="B433" t="s">
        <v>1442</v>
      </c>
      <c r="C433" s="57">
        <v>1</v>
      </c>
      <c r="D433" s="57" t="s">
        <v>1895</v>
      </c>
    </row>
    <row r="434" spans="1:4" x14ac:dyDescent="0.2">
      <c r="A434">
        <v>602</v>
      </c>
      <c r="B434" t="s">
        <v>3085</v>
      </c>
      <c r="C434" s="57">
        <v>0</v>
      </c>
      <c r="D434" s="57" t="s">
        <v>1895</v>
      </c>
    </row>
    <row r="435" spans="1:4" x14ac:dyDescent="0.2">
      <c r="A435">
        <v>10052</v>
      </c>
      <c r="B435" t="s">
        <v>3086</v>
      </c>
      <c r="C435" s="57">
        <v>0</v>
      </c>
      <c r="D435" s="57" t="s">
        <v>1279</v>
      </c>
    </row>
    <row r="436" spans="1:4" x14ac:dyDescent="0.2">
      <c r="A436">
        <v>233</v>
      </c>
      <c r="B436" t="s">
        <v>1397</v>
      </c>
      <c r="C436" s="57">
        <v>1</v>
      </c>
      <c r="D436" s="57" t="s">
        <v>1765</v>
      </c>
    </row>
    <row r="437" spans="1:4" x14ac:dyDescent="0.2">
      <c r="A437">
        <v>522</v>
      </c>
      <c r="B437" t="s">
        <v>3087</v>
      </c>
      <c r="C437" s="57">
        <v>0</v>
      </c>
      <c r="D437" s="57" t="s">
        <v>1895</v>
      </c>
    </row>
    <row r="438" spans="1:4" x14ac:dyDescent="0.2">
      <c r="A438">
        <v>478</v>
      </c>
      <c r="B438" t="s">
        <v>1464</v>
      </c>
      <c r="C438" s="57">
        <v>1</v>
      </c>
      <c r="D438" s="57" t="s">
        <v>1263</v>
      </c>
    </row>
    <row r="439" spans="1:4" x14ac:dyDescent="0.2">
      <c r="A439">
        <v>563</v>
      </c>
      <c r="B439" t="s">
        <v>3088</v>
      </c>
      <c r="C439" s="57">
        <v>0</v>
      </c>
      <c r="D439" s="57" t="s">
        <v>1888</v>
      </c>
    </row>
    <row r="440" spans="1:4" x14ac:dyDescent="0.2">
      <c r="A440">
        <v>601</v>
      </c>
      <c r="B440" t="s">
        <v>3089</v>
      </c>
      <c r="C440" s="57">
        <v>0</v>
      </c>
      <c r="D440" s="57" t="s">
        <v>1906</v>
      </c>
    </row>
    <row r="441" spans="1:4" x14ac:dyDescent="0.2">
      <c r="A441">
        <v>67</v>
      </c>
      <c r="B441" t="s">
        <v>1363</v>
      </c>
      <c r="C441" s="57">
        <v>1</v>
      </c>
      <c r="D441" s="57" t="s">
        <v>1765</v>
      </c>
    </row>
    <row r="442" spans="1:4" x14ac:dyDescent="0.2">
      <c r="A442">
        <v>10116</v>
      </c>
      <c r="B442" t="s">
        <v>1823</v>
      </c>
      <c r="C442" s="57">
        <v>1</v>
      </c>
      <c r="D442" s="57" t="s">
        <v>1900</v>
      </c>
    </row>
    <row r="443" spans="1:4" x14ac:dyDescent="0.2">
      <c r="A443">
        <v>76</v>
      </c>
      <c r="B443" t="s">
        <v>1364</v>
      </c>
      <c r="C443" s="57">
        <v>1</v>
      </c>
      <c r="D443" s="57" t="s">
        <v>1888</v>
      </c>
    </row>
    <row r="444" spans="1:4" x14ac:dyDescent="0.2">
      <c r="A444">
        <v>10224</v>
      </c>
      <c r="B444" t="s">
        <v>1930</v>
      </c>
      <c r="C444" s="57">
        <v>1</v>
      </c>
      <c r="D444" s="57" t="s">
        <v>1889</v>
      </c>
    </row>
    <row r="445" spans="1:4" x14ac:dyDescent="0.2">
      <c r="A445">
        <v>307</v>
      </c>
      <c r="B445" t="s">
        <v>3090</v>
      </c>
      <c r="C445" s="57">
        <v>0</v>
      </c>
      <c r="D445" s="57" t="s">
        <v>1888</v>
      </c>
    </row>
    <row r="446" spans="1:4" x14ac:dyDescent="0.2">
      <c r="A446">
        <v>10208</v>
      </c>
      <c r="B446" t="s">
        <v>2255</v>
      </c>
      <c r="C446" s="57">
        <v>1</v>
      </c>
      <c r="D446" s="57" t="s">
        <v>1895</v>
      </c>
    </row>
    <row r="447" spans="1:4" x14ac:dyDescent="0.2">
      <c r="A447">
        <v>109</v>
      </c>
      <c r="B447" t="s">
        <v>1372</v>
      </c>
      <c r="C447" s="57">
        <v>1</v>
      </c>
      <c r="D447" s="57" t="s">
        <v>1889</v>
      </c>
    </row>
    <row r="448" spans="1:4" x14ac:dyDescent="0.2">
      <c r="A448">
        <v>606</v>
      </c>
      <c r="B448" t="s">
        <v>3091</v>
      </c>
      <c r="C448" s="57">
        <v>0</v>
      </c>
      <c r="D448" s="57" t="s">
        <v>1765</v>
      </c>
    </row>
    <row r="449" spans="1:4" x14ac:dyDescent="0.2">
      <c r="A449">
        <v>10361</v>
      </c>
      <c r="B449" t="s">
        <v>3092</v>
      </c>
      <c r="C449" s="57">
        <v>0</v>
      </c>
      <c r="D449" s="57" t="s">
        <v>1895</v>
      </c>
    </row>
    <row r="450" spans="1:4" x14ac:dyDescent="0.2">
      <c r="A450">
        <v>10076</v>
      </c>
      <c r="B450" t="s">
        <v>3093</v>
      </c>
      <c r="C450" s="57">
        <v>0</v>
      </c>
      <c r="D450" s="57" t="s">
        <v>1895</v>
      </c>
    </row>
    <row r="451" spans="1:4" x14ac:dyDescent="0.2">
      <c r="A451">
        <v>560</v>
      </c>
      <c r="B451" t="s">
        <v>3094</v>
      </c>
      <c r="C451" s="57">
        <v>0</v>
      </c>
      <c r="D451" s="57" t="s">
        <v>1888</v>
      </c>
    </row>
    <row r="452" spans="1:4" x14ac:dyDescent="0.2">
      <c r="A452">
        <v>228</v>
      </c>
      <c r="B452" t="s">
        <v>1396</v>
      </c>
      <c r="C452" s="57">
        <v>1</v>
      </c>
      <c r="D452" s="57" t="s">
        <v>1895</v>
      </c>
    </row>
    <row r="453" spans="1:4" x14ac:dyDescent="0.2">
      <c r="A453">
        <v>519</v>
      </c>
      <c r="B453" t="s">
        <v>1475</v>
      </c>
      <c r="C453" s="57">
        <v>1</v>
      </c>
      <c r="D453" s="57" t="s">
        <v>1888</v>
      </c>
    </row>
    <row r="454" spans="1:4" x14ac:dyDescent="0.2">
      <c r="A454">
        <v>10063</v>
      </c>
      <c r="B454" t="s">
        <v>1931</v>
      </c>
      <c r="C454" s="57">
        <v>1</v>
      </c>
      <c r="D454" s="57" t="s">
        <v>1895</v>
      </c>
    </row>
    <row r="455" spans="1:4" x14ac:dyDescent="0.2">
      <c r="A455">
        <v>110</v>
      </c>
      <c r="B455" t="s">
        <v>3095</v>
      </c>
      <c r="C455" s="57">
        <v>0</v>
      </c>
      <c r="D455" s="57" t="s">
        <v>1889</v>
      </c>
    </row>
    <row r="456" spans="1:4" x14ac:dyDescent="0.2">
      <c r="A456">
        <v>202</v>
      </c>
      <c r="B456" t="s">
        <v>1393</v>
      </c>
      <c r="C456" s="57">
        <v>1</v>
      </c>
      <c r="D456" s="57" t="s">
        <v>1765</v>
      </c>
    </row>
    <row r="457" spans="1:4" x14ac:dyDescent="0.2">
      <c r="A457">
        <v>644</v>
      </c>
      <c r="B457" t="s">
        <v>1512</v>
      </c>
      <c r="C457" s="57">
        <v>1</v>
      </c>
      <c r="D457" s="57" t="s">
        <v>1895</v>
      </c>
    </row>
    <row r="458" spans="1:4" x14ac:dyDescent="0.2">
      <c r="A458">
        <v>10404</v>
      </c>
      <c r="B458" t="s">
        <v>3096</v>
      </c>
      <c r="C458" s="57">
        <v>0</v>
      </c>
      <c r="D458" s="57" t="s">
        <v>3097</v>
      </c>
    </row>
    <row r="459" spans="1:4" x14ac:dyDescent="0.2">
      <c r="A459">
        <v>10058</v>
      </c>
      <c r="B459" t="s">
        <v>1559</v>
      </c>
      <c r="C459" s="57">
        <v>1</v>
      </c>
      <c r="D459" s="57" t="s">
        <v>1895</v>
      </c>
    </row>
    <row r="460" spans="1:4" x14ac:dyDescent="0.2">
      <c r="A460">
        <v>101</v>
      </c>
      <c r="B460" t="s">
        <v>3098</v>
      </c>
      <c r="C460" s="57">
        <v>0</v>
      </c>
      <c r="D460" s="57" t="s">
        <v>1892</v>
      </c>
    </row>
    <row r="461" spans="1:4" x14ac:dyDescent="0.2">
      <c r="A461">
        <v>609</v>
      </c>
      <c r="B461" t="s">
        <v>3099</v>
      </c>
      <c r="C461" s="57">
        <v>0</v>
      </c>
      <c r="D461" s="57" t="s">
        <v>1900</v>
      </c>
    </row>
    <row r="462" spans="1:4" x14ac:dyDescent="0.2">
      <c r="A462">
        <v>383</v>
      </c>
      <c r="B462" t="s">
        <v>3100</v>
      </c>
      <c r="C462" s="57">
        <v>0</v>
      </c>
      <c r="D462" s="57" t="s">
        <v>1895</v>
      </c>
    </row>
    <row r="463" spans="1:4" x14ac:dyDescent="0.2">
      <c r="A463">
        <v>10117</v>
      </c>
      <c r="B463" t="s">
        <v>2256</v>
      </c>
      <c r="C463" s="57">
        <v>0</v>
      </c>
      <c r="D463" s="57" t="s">
        <v>1895</v>
      </c>
    </row>
    <row r="464" spans="1:4" x14ac:dyDescent="0.2">
      <c r="A464">
        <v>143</v>
      </c>
      <c r="B464" t="s">
        <v>3101</v>
      </c>
      <c r="C464" s="57">
        <v>0</v>
      </c>
      <c r="D464" s="57" t="s">
        <v>1897</v>
      </c>
    </row>
    <row r="465" spans="1:4" x14ac:dyDescent="0.2">
      <c r="A465">
        <v>384</v>
      </c>
      <c r="B465" t="s">
        <v>3102</v>
      </c>
      <c r="C465" s="57">
        <v>0</v>
      </c>
      <c r="D465" s="57" t="s">
        <v>1895</v>
      </c>
    </row>
    <row r="466" spans="1:4" x14ac:dyDescent="0.2">
      <c r="A466">
        <v>304</v>
      </c>
      <c r="B466" t="s">
        <v>1426</v>
      </c>
      <c r="C466" s="57">
        <v>1</v>
      </c>
      <c r="D466" s="57" t="s">
        <v>1895</v>
      </c>
    </row>
    <row r="467" spans="1:4" x14ac:dyDescent="0.2">
      <c r="A467">
        <v>321</v>
      </c>
      <c r="B467" t="s">
        <v>1432</v>
      </c>
      <c r="C467" s="57">
        <v>1</v>
      </c>
      <c r="D467" s="57" t="s">
        <v>1895</v>
      </c>
    </row>
    <row r="468" spans="1:4" x14ac:dyDescent="0.2">
      <c r="A468">
        <v>10105</v>
      </c>
      <c r="B468" t="s">
        <v>3103</v>
      </c>
      <c r="C468" s="57">
        <v>0</v>
      </c>
      <c r="D468" s="57" t="s">
        <v>1897</v>
      </c>
    </row>
    <row r="469" spans="1:4" x14ac:dyDescent="0.2">
      <c r="A469">
        <v>70</v>
      </c>
      <c r="B469" t="s">
        <v>3104</v>
      </c>
      <c r="C469" s="57">
        <v>0</v>
      </c>
      <c r="D469" s="57" t="s">
        <v>1901</v>
      </c>
    </row>
    <row r="470" spans="1:4" x14ac:dyDescent="0.2">
      <c r="A470">
        <v>535</v>
      </c>
      <c r="B470" t="s">
        <v>1477</v>
      </c>
      <c r="C470" s="57">
        <v>1</v>
      </c>
      <c r="D470" s="57" t="s">
        <v>1765</v>
      </c>
    </row>
    <row r="471" spans="1:4" x14ac:dyDescent="0.2">
      <c r="A471">
        <v>670</v>
      </c>
      <c r="B471" t="s">
        <v>1518</v>
      </c>
      <c r="C471" s="57">
        <v>0</v>
      </c>
      <c r="D471" s="57" t="s">
        <v>1895</v>
      </c>
    </row>
    <row r="472" spans="1:4" x14ac:dyDescent="0.2">
      <c r="A472">
        <v>308</v>
      </c>
      <c r="B472" t="s">
        <v>1428</v>
      </c>
      <c r="C472" s="57">
        <v>1</v>
      </c>
      <c r="D472" s="57" t="s">
        <v>1895</v>
      </c>
    </row>
    <row r="473" spans="1:4" x14ac:dyDescent="0.2">
      <c r="A473">
        <v>615</v>
      </c>
      <c r="B473" t="s">
        <v>1501</v>
      </c>
      <c r="C473" s="57">
        <v>0</v>
      </c>
      <c r="D473" s="57" t="s">
        <v>1895</v>
      </c>
    </row>
    <row r="474" spans="1:4" x14ac:dyDescent="0.2">
      <c r="A474">
        <v>690</v>
      </c>
      <c r="B474" t="s">
        <v>3105</v>
      </c>
      <c r="C474" s="57">
        <v>0</v>
      </c>
      <c r="D474" s="57" t="s">
        <v>1904</v>
      </c>
    </row>
    <row r="475" spans="1:4" x14ac:dyDescent="0.2">
      <c r="A475">
        <v>453</v>
      </c>
      <c r="B475" t="s">
        <v>3106</v>
      </c>
      <c r="C475" s="57">
        <v>0</v>
      </c>
      <c r="D475" s="57" t="s">
        <v>1904</v>
      </c>
    </row>
    <row r="476" spans="1:4" x14ac:dyDescent="0.2">
      <c r="A476">
        <v>509</v>
      </c>
      <c r="B476" t="s">
        <v>3106</v>
      </c>
      <c r="C476" s="57">
        <v>0</v>
      </c>
      <c r="D476" s="57" t="s">
        <v>1904</v>
      </c>
    </row>
    <row r="477" spans="1:4" x14ac:dyDescent="0.2">
      <c r="A477">
        <v>10238</v>
      </c>
      <c r="B477" t="s">
        <v>3107</v>
      </c>
      <c r="C477" s="57">
        <v>0</v>
      </c>
      <c r="D477" s="57" t="s">
        <v>1895</v>
      </c>
    </row>
    <row r="478" spans="1:4" x14ac:dyDescent="0.2">
      <c r="A478">
        <v>10242</v>
      </c>
      <c r="B478" t="s">
        <v>1932</v>
      </c>
      <c r="C478" s="57">
        <v>1</v>
      </c>
      <c r="D478" s="57" t="s">
        <v>1900</v>
      </c>
    </row>
    <row r="479" spans="1:4" x14ac:dyDescent="0.2">
      <c r="A479">
        <v>10080</v>
      </c>
      <c r="B479" t="s">
        <v>3108</v>
      </c>
      <c r="C479" s="57">
        <v>0</v>
      </c>
      <c r="D479" s="57" t="s">
        <v>1895</v>
      </c>
    </row>
    <row r="480" spans="1:4" x14ac:dyDescent="0.2">
      <c r="A480">
        <v>697</v>
      </c>
      <c r="B480" s="33" t="s">
        <v>1527</v>
      </c>
      <c r="C480" s="57">
        <v>1</v>
      </c>
      <c r="D480" s="100" t="s">
        <v>1890</v>
      </c>
    </row>
    <row r="481" spans="1:4" x14ac:dyDescent="0.2">
      <c r="A481">
        <v>171</v>
      </c>
      <c r="B481" s="33" t="s">
        <v>1387</v>
      </c>
      <c r="C481" s="57">
        <v>0</v>
      </c>
      <c r="D481" s="100" t="s">
        <v>1895</v>
      </c>
    </row>
    <row r="482" spans="1:4" x14ac:dyDescent="0.2">
      <c r="A482">
        <v>79</v>
      </c>
      <c r="B482" t="s">
        <v>3109</v>
      </c>
      <c r="C482" s="57">
        <v>0</v>
      </c>
      <c r="D482" s="57" t="s">
        <v>1888</v>
      </c>
    </row>
    <row r="483" spans="1:4" x14ac:dyDescent="0.2">
      <c r="A483">
        <v>114</v>
      </c>
      <c r="B483" t="s">
        <v>1373</v>
      </c>
      <c r="C483" s="57">
        <v>1</v>
      </c>
      <c r="D483" s="57" t="s">
        <v>1888</v>
      </c>
    </row>
    <row r="484" spans="1:4" x14ac:dyDescent="0.2">
      <c r="A484">
        <v>10049</v>
      </c>
      <c r="B484" t="s">
        <v>3110</v>
      </c>
      <c r="C484" s="57">
        <v>0</v>
      </c>
      <c r="D484" s="57" t="s">
        <v>1279</v>
      </c>
    </row>
    <row r="485" spans="1:4" x14ac:dyDescent="0.2">
      <c r="A485">
        <v>10147</v>
      </c>
      <c r="B485" t="s">
        <v>1838</v>
      </c>
      <c r="C485" s="57">
        <v>0</v>
      </c>
      <c r="D485" s="57" t="s">
        <v>1765</v>
      </c>
    </row>
    <row r="486" spans="1:4" x14ac:dyDescent="0.2">
      <c r="A486">
        <v>10241</v>
      </c>
      <c r="B486" t="s">
        <v>1933</v>
      </c>
      <c r="C486" s="57">
        <v>0</v>
      </c>
      <c r="D486" s="57" t="s">
        <v>1900</v>
      </c>
    </row>
    <row r="487" spans="1:4" x14ac:dyDescent="0.2">
      <c r="A487">
        <v>353</v>
      </c>
      <c r="B487" t="s">
        <v>1445</v>
      </c>
      <c r="C487" s="57">
        <v>1</v>
      </c>
      <c r="D487" s="57" t="s">
        <v>1888</v>
      </c>
    </row>
    <row r="488" spans="1:4" x14ac:dyDescent="0.2">
      <c r="A488">
        <v>424</v>
      </c>
      <c r="B488" t="s">
        <v>2257</v>
      </c>
      <c r="C488" s="57">
        <v>0</v>
      </c>
      <c r="D488" s="57" t="s">
        <v>1889</v>
      </c>
    </row>
    <row r="489" spans="1:4" x14ac:dyDescent="0.2">
      <c r="A489">
        <v>10243</v>
      </c>
      <c r="B489" t="s">
        <v>3111</v>
      </c>
      <c r="C489" s="57">
        <v>0</v>
      </c>
      <c r="D489" s="57" t="s">
        <v>1895</v>
      </c>
    </row>
    <row r="490" spans="1:4" x14ac:dyDescent="0.2">
      <c r="A490">
        <v>577</v>
      </c>
      <c r="B490" t="s">
        <v>1491</v>
      </c>
      <c r="C490" s="57">
        <v>1</v>
      </c>
      <c r="D490" s="57" t="s">
        <v>1904</v>
      </c>
    </row>
    <row r="491" spans="1:4" x14ac:dyDescent="0.2">
      <c r="A491">
        <v>366</v>
      </c>
      <c r="B491" t="s">
        <v>3112</v>
      </c>
      <c r="C491" s="57">
        <v>0</v>
      </c>
      <c r="D491" s="57" t="s">
        <v>1765</v>
      </c>
    </row>
    <row r="492" spans="1:4" x14ac:dyDescent="0.2">
      <c r="A492">
        <v>122</v>
      </c>
      <c r="B492" t="s">
        <v>3113</v>
      </c>
      <c r="C492" s="57">
        <v>0</v>
      </c>
      <c r="D492" s="57" t="s">
        <v>1765</v>
      </c>
    </row>
    <row r="493" spans="1:4" x14ac:dyDescent="0.2">
      <c r="A493">
        <v>271</v>
      </c>
      <c r="B493" t="s">
        <v>3114</v>
      </c>
      <c r="C493" s="57">
        <v>0</v>
      </c>
      <c r="D493" s="57" t="s">
        <v>1901</v>
      </c>
    </row>
    <row r="494" spans="1:4" x14ac:dyDescent="0.2">
      <c r="A494">
        <v>10200</v>
      </c>
      <c r="B494" t="s">
        <v>1934</v>
      </c>
      <c r="C494" s="57">
        <v>0</v>
      </c>
      <c r="D494" s="57" t="s">
        <v>1895</v>
      </c>
    </row>
    <row r="495" spans="1:4" x14ac:dyDescent="0.2">
      <c r="A495">
        <v>276</v>
      </c>
      <c r="B495" t="s">
        <v>1414</v>
      </c>
      <c r="C495" s="57">
        <v>1</v>
      </c>
      <c r="D495" s="57" t="s">
        <v>1889</v>
      </c>
    </row>
    <row r="496" spans="1:4" x14ac:dyDescent="0.2">
      <c r="A496">
        <v>476</v>
      </c>
      <c r="B496" t="s">
        <v>3115</v>
      </c>
      <c r="C496" s="57">
        <v>0</v>
      </c>
      <c r="D496" s="57" t="s">
        <v>1895</v>
      </c>
    </row>
    <row r="497" spans="1:4" x14ac:dyDescent="0.2">
      <c r="A497">
        <v>50</v>
      </c>
      <c r="B497" t="s">
        <v>3116</v>
      </c>
      <c r="C497" s="57">
        <v>0</v>
      </c>
      <c r="D497" s="57" t="s">
        <v>1889</v>
      </c>
    </row>
    <row r="498" spans="1:4" x14ac:dyDescent="0.2">
      <c r="A498">
        <v>17</v>
      </c>
      <c r="B498" t="s">
        <v>1342</v>
      </c>
      <c r="C498" s="57">
        <v>1</v>
      </c>
      <c r="D498" s="57" t="s">
        <v>1895</v>
      </c>
    </row>
    <row r="499" spans="1:4" x14ac:dyDescent="0.2">
      <c r="A499">
        <v>482</v>
      </c>
      <c r="B499" t="s">
        <v>3117</v>
      </c>
      <c r="C499" s="57">
        <v>0</v>
      </c>
      <c r="D499" s="57" t="s">
        <v>1897</v>
      </c>
    </row>
    <row r="500" spans="1:4" x14ac:dyDescent="0.2">
      <c r="A500">
        <v>15</v>
      </c>
      <c r="B500" t="s">
        <v>3118</v>
      </c>
      <c r="C500" s="57">
        <v>0</v>
      </c>
      <c r="D500" s="57" t="s">
        <v>1895</v>
      </c>
    </row>
    <row r="501" spans="1:4" x14ac:dyDescent="0.2">
      <c r="A501">
        <v>148</v>
      </c>
      <c r="B501" t="s">
        <v>3119</v>
      </c>
      <c r="C501" s="57">
        <v>0</v>
      </c>
      <c r="D501" s="57" t="s">
        <v>1897</v>
      </c>
    </row>
    <row r="502" spans="1:4" x14ac:dyDescent="0.2">
      <c r="A502">
        <v>10069</v>
      </c>
      <c r="B502" t="s">
        <v>3120</v>
      </c>
      <c r="C502" s="57">
        <v>0</v>
      </c>
      <c r="D502" s="57" t="s">
        <v>1897</v>
      </c>
    </row>
    <row r="503" spans="1:4" x14ac:dyDescent="0.2">
      <c r="A503">
        <v>10336</v>
      </c>
      <c r="B503" t="s">
        <v>2258</v>
      </c>
      <c r="C503" s="57">
        <v>0</v>
      </c>
      <c r="D503" t="s">
        <v>1895</v>
      </c>
    </row>
    <row r="504" spans="1:4" x14ac:dyDescent="0.2">
      <c r="A504">
        <v>407</v>
      </c>
      <c r="B504" t="s">
        <v>3121</v>
      </c>
      <c r="C504" s="57">
        <v>0</v>
      </c>
      <c r="D504" t="s">
        <v>1895</v>
      </c>
    </row>
    <row r="505" spans="1:4" x14ac:dyDescent="0.2">
      <c r="A505">
        <v>10083</v>
      </c>
      <c r="B505" t="s">
        <v>1669</v>
      </c>
      <c r="C505" s="57">
        <v>1</v>
      </c>
      <c r="D505" t="s">
        <v>1890</v>
      </c>
    </row>
    <row r="506" spans="1:4" x14ac:dyDescent="0.2">
      <c r="A506">
        <v>10233</v>
      </c>
      <c r="B506" t="s">
        <v>2259</v>
      </c>
      <c r="C506" s="57">
        <v>0</v>
      </c>
      <c r="D506" t="s">
        <v>1765</v>
      </c>
    </row>
    <row r="507" spans="1:4" x14ac:dyDescent="0.2">
      <c r="A507">
        <v>608</v>
      </c>
      <c r="B507" t="s">
        <v>3122</v>
      </c>
      <c r="C507" s="57">
        <v>0</v>
      </c>
      <c r="D507" t="s">
        <v>1895</v>
      </c>
    </row>
    <row r="508" spans="1:4" x14ac:dyDescent="0.2">
      <c r="A508">
        <v>723</v>
      </c>
      <c r="B508" t="s">
        <v>3123</v>
      </c>
      <c r="C508" s="57">
        <v>0</v>
      </c>
      <c r="D508" t="s">
        <v>1279</v>
      </c>
    </row>
    <row r="509" spans="1:4" x14ac:dyDescent="0.2">
      <c r="A509">
        <v>31</v>
      </c>
      <c r="B509" t="s">
        <v>1346</v>
      </c>
      <c r="C509" s="57">
        <v>1</v>
      </c>
      <c r="D509" t="s">
        <v>1895</v>
      </c>
    </row>
    <row r="510" spans="1:4" x14ac:dyDescent="0.2">
      <c r="A510">
        <v>78</v>
      </c>
      <c r="B510" t="s">
        <v>1366</v>
      </c>
      <c r="C510" s="57">
        <v>1</v>
      </c>
      <c r="D510" t="s">
        <v>1888</v>
      </c>
    </row>
    <row r="511" spans="1:4" x14ac:dyDescent="0.2">
      <c r="A511">
        <v>611</v>
      </c>
      <c r="B511" t="s">
        <v>3124</v>
      </c>
      <c r="C511" s="57">
        <v>0</v>
      </c>
      <c r="D511" t="s">
        <v>1897</v>
      </c>
    </row>
    <row r="512" spans="1:4" x14ac:dyDescent="0.2">
      <c r="A512">
        <v>197</v>
      </c>
      <c r="B512" t="s">
        <v>3125</v>
      </c>
      <c r="C512" s="57">
        <v>0</v>
      </c>
      <c r="D512" t="s">
        <v>1892</v>
      </c>
    </row>
    <row r="513" spans="1:4" x14ac:dyDescent="0.2">
      <c r="A513">
        <v>28</v>
      </c>
      <c r="B513" t="s">
        <v>3126</v>
      </c>
      <c r="C513" s="57">
        <v>0</v>
      </c>
      <c r="D513" t="s">
        <v>1895</v>
      </c>
    </row>
    <row r="514" spans="1:4" x14ac:dyDescent="0.2">
      <c r="A514">
        <v>10061</v>
      </c>
      <c r="B514" t="s">
        <v>1560</v>
      </c>
      <c r="C514" s="57">
        <v>1</v>
      </c>
      <c r="D514" t="s">
        <v>1888</v>
      </c>
    </row>
    <row r="515" spans="1:4" x14ac:dyDescent="0.2">
      <c r="A515">
        <v>634</v>
      </c>
      <c r="B515" t="s">
        <v>1506</v>
      </c>
      <c r="C515" s="57">
        <v>1</v>
      </c>
      <c r="D515" t="s">
        <v>1897</v>
      </c>
    </row>
    <row r="516" spans="1:4" x14ac:dyDescent="0.2">
      <c r="A516">
        <v>578</v>
      </c>
      <c r="B516" t="s">
        <v>1492</v>
      </c>
      <c r="C516" s="57">
        <v>1</v>
      </c>
      <c r="D516" t="s">
        <v>1904</v>
      </c>
    </row>
    <row r="517" spans="1:4" x14ac:dyDescent="0.2">
      <c r="A517">
        <v>590</v>
      </c>
      <c r="B517" t="s">
        <v>3127</v>
      </c>
      <c r="C517" s="57">
        <v>0</v>
      </c>
      <c r="D517" t="s">
        <v>1890</v>
      </c>
    </row>
    <row r="518" spans="1:4" x14ac:dyDescent="0.2">
      <c r="A518">
        <v>344</v>
      </c>
      <c r="B518" t="s">
        <v>3128</v>
      </c>
      <c r="C518" s="57">
        <v>0</v>
      </c>
      <c r="D518" t="s">
        <v>1895</v>
      </c>
    </row>
    <row r="519" spans="1:4" x14ac:dyDescent="0.2">
      <c r="A519">
        <v>326</v>
      </c>
      <c r="B519" t="s">
        <v>1435</v>
      </c>
      <c r="C519" s="57">
        <v>1</v>
      </c>
      <c r="D519" t="s">
        <v>1895</v>
      </c>
    </row>
    <row r="520" spans="1:4" x14ac:dyDescent="0.2">
      <c r="A520">
        <v>452</v>
      </c>
      <c r="B520" t="s">
        <v>3129</v>
      </c>
      <c r="C520" s="57">
        <v>0</v>
      </c>
      <c r="D520" t="s">
        <v>1897</v>
      </c>
    </row>
    <row r="521" spans="1:4" x14ac:dyDescent="0.2">
      <c r="A521">
        <v>543</v>
      </c>
      <c r="B521" t="s">
        <v>1481</v>
      </c>
      <c r="C521" s="57">
        <v>1</v>
      </c>
      <c r="D521" t="s">
        <v>1904</v>
      </c>
    </row>
    <row r="522" spans="1:4" x14ac:dyDescent="0.2">
      <c r="A522">
        <v>434</v>
      </c>
      <c r="B522" t="s">
        <v>3130</v>
      </c>
      <c r="C522" s="57">
        <v>0</v>
      </c>
      <c r="D522" t="s">
        <v>1895</v>
      </c>
    </row>
    <row r="523" spans="1:4" x14ac:dyDescent="0.2">
      <c r="A523">
        <v>47</v>
      </c>
      <c r="B523" t="s">
        <v>1353</v>
      </c>
      <c r="C523" s="57">
        <v>1</v>
      </c>
      <c r="D523" t="s">
        <v>1889</v>
      </c>
    </row>
    <row r="524" spans="1:4" x14ac:dyDescent="0.2">
      <c r="A524">
        <v>10162</v>
      </c>
      <c r="B524" t="s">
        <v>1876</v>
      </c>
      <c r="C524" s="57">
        <v>1</v>
      </c>
      <c r="D524" t="s">
        <v>1888</v>
      </c>
    </row>
    <row r="525" spans="1:4" x14ac:dyDescent="0.2">
      <c r="A525">
        <v>333</v>
      </c>
      <c r="B525" t="s">
        <v>3131</v>
      </c>
      <c r="C525" s="57">
        <v>0</v>
      </c>
      <c r="D525" t="s">
        <v>1888</v>
      </c>
    </row>
    <row r="526" spans="1:4" x14ac:dyDescent="0.2">
      <c r="A526">
        <v>10133</v>
      </c>
      <c r="B526" t="s">
        <v>1829</v>
      </c>
      <c r="C526" s="57">
        <v>1</v>
      </c>
      <c r="D526" t="s">
        <v>1895</v>
      </c>
    </row>
    <row r="527" spans="1:4" x14ac:dyDescent="0.2">
      <c r="A527">
        <v>150</v>
      </c>
      <c r="B527" t="s">
        <v>1382</v>
      </c>
      <c r="C527" s="57">
        <v>1</v>
      </c>
      <c r="D527" t="s">
        <v>1901</v>
      </c>
    </row>
    <row r="528" spans="1:4" x14ac:dyDescent="0.2">
      <c r="A528">
        <v>10160</v>
      </c>
      <c r="B528" t="s">
        <v>1875</v>
      </c>
      <c r="C528" s="57">
        <v>0</v>
      </c>
      <c r="D528" t="s">
        <v>1895</v>
      </c>
    </row>
    <row r="529" spans="1:4" x14ac:dyDescent="0.2">
      <c r="A529">
        <v>696</v>
      </c>
      <c r="B529" t="s">
        <v>1526</v>
      </c>
      <c r="C529" s="57">
        <v>1</v>
      </c>
      <c r="D529" t="s">
        <v>1901</v>
      </c>
    </row>
    <row r="530" spans="1:4" x14ac:dyDescent="0.2">
      <c r="A530">
        <v>10168</v>
      </c>
      <c r="B530" t="s">
        <v>1935</v>
      </c>
      <c r="C530" s="57">
        <v>1</v>
      </c>
      <c r="D530" t="s">
        <v>1895</v>
      </c>
    </row>
    <row r="531" spans="1:4" x14ac:dyDescent="0.2">
      <c r="A531">
        <v>10120</v>
      </c>
      <c r="B531" t="s">
        <v>1824</v>
      </c>
      <c r="C531" s="57">
        <v>0</v>
      </c>
      <c r="D531" t="s">
        <v>1895</v>
      </c>
    </row>
    <row r="532" spans="1:4" x14ac:dyDescent="0.2">
      <c r="A532">
        <v>10104</v>
      </c>
      <c r="B532" t="s">
        <v>1820</v>
      </c>
      <c r="C532" s="57">
        <v>1</v>
      </c>
      <c r="D532" t="s">
        <v>1765</v>
      </c>
    </row>
    <row r="533" spans="1:4" x14ac:dyDescent="0.2">
      <c r="A533">
        <v>9</v>
      </c>
      <c r="B533" t="s">
        <v>3132</v>
      </c>
      <c r="C533" s="57">
        <v>0</v>
      </c>
      <c r="D533" t="s">
        <v>1895</v>
      </c>
    </row>
    <row r="534" spans="1:4" x14ac:dyDescent="0.2">
      <c r="A534">
        <v>219</v>
      </c>
      <c r="B534" t="s">
        <v>3133</v>
      </c>
      <c r="C534" s="57">
        <v>0</v>
      </c>
      <c r="D534" t="s">
        <v>1895</v>
      </c>
    </row>
    <row r="535" spans="1:4" x14ac:dyDescent="0.2">
      <c r="A535">
        <v>600</v>
      </c>
      <c r="B535" t="s">
        <v>1498</v>
      </c>
      <c r="C535" s="57">
        <v>1</v>
      </c>
      <c r="D535" t="s">
        <v>1888</v>
      </c>
    </row>
    <row r="536" spans="1:4" x14ac:dyDescent="0.2">
      <c r="A536">
        <v>454</v>
      </c>
      <c r="B536" t="s">
        <v>3134</v>
      </c>
      <c r="C536" s="57">
        <v>0</v>
      </c>
      <c r="D536" t="s">
        <v>1904</v>
      </c>
    </row>
    <row r="537" spans="1:4" x14ac:dyDescent="0.2">
      <c r="A537">
        <v>537</v>
      </c>
      <c r="B537" t="s">
        <v>3135</v>
      </c>
      <c r="C537" s="57">
        <v>0</v>
      </c>
      <c r="D537" t="s">
        <v>1279</v>
      </c>
    </row>
    <row r="538" spans="1:4" x14ac:dyDescent="0.2">
      <c r="A538">
        <v>495</v>
      </c>
      <c r="B538" t="s">
        <v>1469</v>
      </c>
      <c r="C538" s="57">
        <v>1</v>
      </c>
      <c r="D538" t="s">
        <v>1901</v>
      </c>
    </row>
    <row r="539" spans="1:4" x14ac:dyDescent="0.2">
      <c r="A539">
        <v>421</v>
      </c>
      <c r="B539" t="s">
        <v>3136</v>
      </c>
      <c r="C539" s="57">
        <v>0</v>
      </c>
      <c r="D539" t="s">
        <v>1897</v>
      </c>
    </row>
    <row r="540" spans="1:4" x14ac:dyDescent="0.2">
      <c r="A540">
        <v>410</v>
      </c>
      <c r="B540" t="s">
        <v>3137</v>
      </c>
      <c r="C540" s="57">
        <v>0</v>
      </c>
      <c r="D540" t="s">
        <v>1891</v>
      </c>
    </row>
    <row r="541" spans="1:4" x14ac:dyDescent="0.2">
      <c r="A541">
        <v>712</v>
      </c>
      <c r="B541" t="s">
        <v>1936</v>
      </c>
      <c r="C541" s="57">
        <v>1</v>
      </c>
      <c r="D541" t="s">
        <v>1889</v>
      </c>
    </row>
    <row r="542" spans="1:4" x14ac:dyDescent="0.2">
      <c r="A542">
        <v>10016</v>
      </c>
      <c r="B542" t="s">
        <v>3138</v>
      </c>
      <c r="C542" s="57">
        <v>0</v>
      </c>
      <c r="D542" t="s">
        <v>1897</v>
      </c>
    </row>
    <row r="543" spans="1:4" x14ac:dyDescent="0.2">
      <c r="A543">
        <v>10178</v>
      </c>
      <c r="B543" t="s">
        <v>1937</v>
      </c>
      <c r="C543" s="57">
        <v>1</v>
      </c>
      <c r="D543" t="s">
        <v>1892</v>
      </c>
    </row>
    <row r="544" spans="1:4" x14ac:dyDescent="0.2">
      <c r="A544">
        <v>715</v>
      </c>
      <c r="B544" t="s">
        <v>1535</v>
      </c>
      <c r="C544" s="57">
        <v>1</v>
      </c>
      <c r="D544" t="s">
        <v>1279</v>
      </c>
    </row>
    <row r="545" spans="1:4" x14ac:dyDescent="0.2">
      <c r="A545">
        <v>46</v>
      </c>
      <c r="B545" t="s">
        <v>1352</v>
      </c>
      <c r="C545" s="57">
        <v>0</v>
      </c>
      <c r="D545" t="s">
        <v>1888</v>
      </c>
    </row>
    <row r="546" spans="1:4" x14ac:dyDescent="0.2">
      <c r="A546">
        <v>422</v>
      </c>
      <c r="B546" t="s">
        <v>1453</v>
      </c>
      <c r="C546" s="57">
        <v>0</v>
      </c>
      <c r="D546" t="s">
        <v>1897</v>
      </c>
    </row>
    <row r="547" spans="1:4" x14ac:dyDescent="0.2">
      <c r="A547">
        <v>10025</v>
      </c>
      <c r="B547" t="s">
        <v>3139</v>
      </c>
      <c r="C547" s="57">
        <v>0</v>
      </c>
      <c r="D547" t="s">
        <v>1895</v>
      </c>
    </row>
    <row r="548" spans="1:4" x14ac:dyDescent="0.2">
      <c r="A548">
        <v>10026</v>
      </c>
      <c r="B548" t="s">
        <v>3140</v>
      </c>
      <c r="C548" s="57">
        <v>0</v>
      </c>
      <c r="D548" t="s">
        <v>1890</v>
      </c>
    </row>
    <row r="549" spans="1:4" x14ac:dyDescent="0.2">
      <c r="A549">
        <v>10001</v>
      </c>
      <c r="B549" t="s">
        <v>1543</v>
      </c>
      <c r="C549" s="57">
        <v>1</v>
      </c>
      <c r="D549" t="s">
        <v>1895</v>
      </c>
    </row>
    <row r="550" spans="1:4" x14ac:dyDescent="0.2">
      <c r="A550">
        <v>419</v>
      </c>
      <c r="B550" t="s">
        <v>3141</v>
      </c>
      <c r="C550" s="57">
        <v>0</v>
      </c>
      <c r="D550" t="s">
        <v>1897</v>
      </c>
    </row>
    <row r="551" spans="1:4" x14ac:dyDescent="0.2">
      <c r="A551">
        <v>420</v>
      </c>
      <c r="B551" t="s">
        <v>3142</v>
      </c>
      <c r="C551" s="57">
        <v>0</v>
      </c>
      <c r="D551" t="s">
        <v>1897</v>
      </c>
    </row>
    <row r="552" spans="1:4" x14ac:dyDescent="0.2">
      <c r="A552">
        <v>10322</v>
      </c>
      <c r="B552" t="s">
        <v>3143</v>
      </c>
      <c r="C552" s="57">
        <v>0</v>
      </c>
      <c r="D552" t="s">
        <v>1891</v>
      </c>
    </row>
    <row r="553" spans="1:4" x14ac:dyDescent="0.2">
      <c r="A553">
        <v>575</v>
      </c>
      <c r="B553" t="s">
        <v>2260</v>
      </c>
      <c r="C553" s="57">
        <v>1</v>
      </c>
      <c r="D553" t="s">
        <v>1891</v>
      </c>
    </row>
    <row r="554" spans="1:4" x14ac:dyDescent="0.2">
      <c r="A554">
        <v>582</v>
      </c>
      <c r="B554" t="s">
        <v>3144</v>
      </c>
      <c r="C554" s="57">
        <v>0</v>
      </c>
      <c r="D554" t="s">
        <v>1891</v>
      </c>
    </row>
    <row r="555" spans="1:4" x14ac:dyDescent="0.2">
      <c r="A555">
        <v>585</v>
      </c>
      <c r="B555" t="s">
        <v>1495</v>
      </c>
      <c r="C555" s="57">
        <v>1</v>
      </c>
      <c r="D555" t="s">
        <v>1891</v>
      </c>
    </row>
    <row r="556" spans="1:4" x14ac:dyDescent="0.2">
      <c r="A556">
        <v>10064</v>
      </c>
      <c r="B556" t="s">
        <v>2261</v>
      </c>
      <c r="C556" s="57">
        <v>1</v>
      </c>
      <c r="D556" t="s">
        <v>1891</v>
      </c>
    </row>
    <row r="557" spans="1:4" x14ac:dyDescent="0.2">
      <c r="A557">
        <v>10392</v>
      </c>
      <c r="B557" t="s">
        <v>2262</v>
      </c>
      <c r="C557" s="57">
        <v>0</v>
      </c>
      <c r="D557" t="s">
        <v>1891</v>
      </c>
    </row>
    <row r="558" spans="1:4" x14ac:dyDescent="0.2">
      <c r="A558">
        <v>666</v>
      </c>
      <c r="B558" t="s">
        <v>3145</v>
      </c>
      <c r="C558" s="57">
        <v>0</v>
      </c>
      <c r="D558" t="s">
        <v>1889</v>
      </c>
    </row>
    <row r="559" spans="1:4" x14ac:dyDescent="0.2">
      <c r="A559">
        <v>10040</v>
      </c>
      <c r="B559" t="s">
        <v>1556</v>
      </c>
      <c r="C559" s="57">
        <v>1</v>
      </c>
      <c r="D559" t="s">
        <v>1263</v>
      </c>
    </row>
    <row r="560" spans="1:4" x14ac:dyDescent="0.2">
      <c r="A560">
        <v>10046</v>
      </c>
      <c r="B560" t="s">
        <v>1558</v>
      </c>
      <c r="C560" s="57">
        <v>1</v>
      </c>
      <c r="D560" t="s">
        <v>1263</v>
      </c>
    </row>
    <row r="561" spans="1:4" x14ac:dyDescent="0.2">
      <c r="A561">
        <v>253</v>
      </c>
      <c r="B561" t="s">
        <v>1404</v>
      </c>
      <c r="C561" s="57">
        <v>1</v>
      </c>
      <c r="D561" t="s">
        <v>1891</v>
      </c>
    </row>
    <row r="562" spans="1:4" x14ac:dyDescent="0.2">
      <c r="A562">
        <v>10323</v>
      </c>
      <c r="B562" t="s">
        <v>3146</v>
      </c>
      <c r="C562" s="57">
        <v>0</v>
      </c>
      <c r="D562" t="s">
        <v>1891</v>
      </c>
    </row>
    <row r="563" spans="1:4" x14ac:dyDescent="0.2">
      <c r="A563">
        <v>247</v>
      </c>
      <c r="B563" t="s">
        <v>3147</v>
      </c>
      <c r="C563" s="57">
        <v>0</v>
      </c>
      <c r="D563" t="s">
        <v>1891</v>
      </c>
    </row>
    <row r="564" spans="1:4" x14ac:dyDescent="0.2">
      <c r="A564">
        <v>128</v>
      </c>
      <c r="B564" t="s">
        <v>1377</v>
      </c>
      <c r="C564" s="57">
        <v>1</v>
      </c>
      <c r="D564" t="s">
        <v>1891</v>
      </c>
    </row>
    <row r="565" spans="1:4" x14ac:dyDescent="0.2">
      <c r="A565">
        <v>61</v>
      </c>
      <c r="B565" t="s">
        <v>1360</v>
      </c>
      <c r="C565" s="57">
        <v>1</v>
      </c>
      <c r="D565" t="s">
        <v>1891</v>
      </c>
    </row>
    <row r="566" spans="1:4" x14ac:dyDescent="0.2">
      <c r="A566">
        <v>248</v>
      </c>
      <c r="B566" t="s">
        <v>1401</v>
      </c>
      <c r="C566" s="57">
        <v>1</v>
      </c>
      <c r="D566" t="s">
        <v>1891</v>
      </c>
    </row>
    <row r="567" spans="1:4" x14ac:dyDescent="0.2">
      <c r="A567">
        <v>10089</v>
      </c>
      <c r="B567" t="s">
        <v>3148</v>
      </c>
      <c r="C567" s="57">
        <v>0</v>
      </c>
      <c r="D567" t="s">
        <v>1891</v>
      </c>
    </row>
    <row r="568" spans="1:4" x14ac:dyDescent="0.2">
      <c r="A568">
        <v>301</v>
      </c>
      <c r="B568" t="s">
        <v>3149</v>
      </c>
      <c r="C568" s="57">
        <v>0</v>
      </c>
      <c r="D568" t="s">
        <v>1889</v>
      </c>
    </row>
    <row r="569" spans="1:4" x14ac:dyDescent="0.2">
      <c r="A569">
        <v>129</v>
      </c>
      <c r="B569" t="s">
        <v>3150</v>
      </c>
      <c r="C569" s="57">
        <v>0</v>
      </c>
      <c r="D569" t="s">
        <v>1891</v>
      </c>
    </row>
    <row r="570" spans="1:4" x14ac:dyDescent="0.2">
      <c r="A570">
        <v>10281</v>
      </c>
      <c r="B570" t="s">
        <v>1455</v>
      </c>
      <c r="C570" s="57">
        <v>1</v>
      </c>
      <c r="D570" t="s">
        <v>1891</v>
      </c>
    </row>
    <row r="571" spans="1:4" x14ac:dyDescent="0.2">
      <c r="A571">
        <v>334</v>
      </c>
      <c r="B571" t="s">
        <v>1437</v>
      </c>
      <c r="C571" s="57">
        <v>1</v>
      </c>
      <c r="D571" t="s">
        <v>1889</v>
      </c>
    </row>
    <row r="572" spans="1:4" x14ac:dyDescent="0.2">
      <c r="A572">
        <v>261</v>
      </c>
      <c r="B572" t="s">
        <v>1407</v>
      </c>
      <c r="C572" s="57">
        <v>1</v>
      </c>
      <c r="D572" t="s">
        <v>1891</v>
      </c>
    </row>
    <row r="573" spans="1:4" x14ac:dyDescent="0.2">
      <c r="A573">
        <v>41</v>
      </c>
      <c r="B573" t="s">
        <v>1350</v>
      </c>
      <c r="C573" s="57">
        <v>1</v>
      </c>
      <c r="D573" t="s">
        <v>1889</v>
      </c>
    </row>
    <row r="574" spans="1:4" x14ac:dyDescent="0.2">
      <c r="A574">
        <v>246</v>
      </c>
      <c r="B574" t="s">
        <v>1400</v>
      </c>
      <c r="C574" s="57">
        <v>1</v>
      </c>
      <c r="D574" t="s">
        <v>1891</v>
      </c>
    </row>
    <row r="575" spans="1:4" x14ac:dyDescent="0.2">
      <c r="A575">
        <v>256</v>
      </c>
      <c r="B575" t="s">
        <v>1405</v>
      </c>
      <c r="C575" s="57">
        <v>1</v>
      </c>
      <c r="D575" t="s">
        <v>1891</v>
      </c>
    </row>
    <row r="576" spans="1:4" x14ac:dyDescent="0.2">
      <c r="A576">
        <v>255</v>
      </c>
      <c r="B576" t="s">
        <v>3151</v>
      </c>
      <c r="C576" s="57">
        <v>0</v>
      </c>
      <c r="D576" t="s">
        <v>1891</v>
      </c>
    </row>
    <row r="577" spans="1:4" x14ac:dyDescent="0.2">
      <c r="A577">
        <v>591</v>
      </c>
      <c r="B577" t="s">
        <v>3152</v>
      </c>
      <c r="C577" s="57">
        <v>0</v>
      </c>
      <c r="D577" t="s">
        <v>1891</v>
      </c>
    </row>
    <row r="578" spans="1:4" x14ac:dyDescent="0.2">
      <c r="A578">
        <v>298</v>
      </c>
      <c r="B578" t="s">
        <v>1938</v>
      </c>
      <c r="C578" s="57">
        <v>1</v>
      </c>
      <c r="D578" t="s">
        <v>1891</v>
      </c>
    </row>
    <row r="579" spans="1:4" x14ac:dyDescent="0.2">
      <c r="A579">
        <v>377</v>
      </c>
      <c r="B579" t="s">
        <v>3153</v>
      </c>
      <c r="C579" s="57">
        <v>0</v>
      </c>
      <c r="D579" t="s">
        <v>1891</v>
      </c>
    </row>
    <row r="580" spans="1:4" x14ac:dyDescent="0.2">
      <c r="A580">
        <v>425</v>
      </c>
      <c r="B580" s="33" t="s">
        <v>1454</v>
      </c>
      <c r="C580" s="57">
        <v>1</v>
      </c>
      <c r="D580" s="100" t="s">
        <v>1891</v>
      </c>
    </row>
    <row r="581" spans="1:4" x14ac:dyDescent="0.2">
      <c r="A581">
        <v>130</v>
      </c>
      <c r="B581" t="s">
        <v>1378</v>
      </c>
      <c r="C581" s="57">
        <v>1</v>
      </c>
      <c r="D581" t="s">
        <v>1891</v>
      </c>
    </row>
    <row r="582" spans="1:4" x14ac:dyDescent="0.2">
      <c r="A582">
        <v>258</v>
      </c>
      <c r="B582" t="s">
        <v>2468</v>
      </c>
      <c r="C582" s="57">
        <v>1</v>
      </c>
      <c r="D582" t="s">
        <v>1891</v>
      </c>
    </row>
    <row r="583" spans="1:4" x14ac:dyDescent="0.2">
      <c r="A583">
        <v>10324</v>
      </c>
      <c r="B583" t="s">
        <v>3154</v>
      </c>
      <c r="C583" s="57">
        <v>0</v>
      </c>
      <c r="D583" t="s">
        <v>1891</v>
      </c>
    </row>
    <row r="584" spans="1:4" x14ac:dyDescent="0.2">
      <c r="A584">
        <v>671</v>
      </c>
      <c r="B584" t="s">
        <v>1519</v>
      </c>
      <c r="C584" s="57">
        <v>1</v>
      </c>
      <c r="D584" t="s">
        <v>1263</v>
      </c>
    </row>
    <row r="585" spans="1:4" x14ac:dyDescent="0.2">
      <c r="A585">
        <v>10251</v>
      </c>
      <c r="B585" t="s">
        <v>1939</v>
      </c>
      <c r="C585" s="57">
        <v>1</v>
      </c>
      <c r="D585" t="s">
        <v>1891</v>
      </c>
    </row>
    <row r="586" spans="1:4" x14ac:dyDescent="0.2">
      <c r="A586">
        <v>10252</v>
      </c>
      <c r="B586" t="s">
        <v>3155</v>
      </c>
      <c r="C586" s="57">
        <v>0</v>
      </c>
      <c r="D586" t="s">
        <v>1891</v>
      </c>
    </row>
    <row r="587" spans="1:4" x14ac:dyDescent="0.2">
      <c r="A587">
        <v>10053</v>
      </c>
      <c r="B587" t="s">
        <v>2660</v>
      </c>
      <c r="C587" s="57">
        <v>1</v>
      </c>
      <c r="D587" t="s">
        <v>1889</v>
      </c>
    </row>
    <row r="588" spans="1:4" x14ac:dyDescent="0.2">
      <c r="A588">
        <v>10121</v>
      </c>
      <c r="B588" t="s">
        <v>3156</v>
      </c>
      <c r="C588" s="57">
        <v>0</v>
      </c>
      <c r="D588" t="s">
        <v>1889</v>
      </c>
    </row>
    <row r="589" spans="1:4" x14ac:dyDescent="0.2">
      <c r="A589">
        <v>10137</v>
      </c>
      <c r="B589" t="s">
        <v>1832</v>
      </c>
      <c r="C589" s="57">
        <v>1</v>
      </c>
      <c r="D589" t="s">
        <v>1889</v>
      </c>
    </row>
    <row r="590" spans="1:4" x14ac:dyDescent="0.2">
      <c r="A590">
        <v>10311</v>
      </c>
      <c r="B590" t="s">
        <v>3157</v>
      </c>
      <c r="C590" s="57">
        <v>0</v>
      </c>
      <c r="D590" t="s">
        <v>1891</v>
      </c>
    </row>
    <row r="591" spans="1:4" x14ac:dyDescent="0.2">
      <c r="A591">
        <v>291</v>
      </c>
      <c r="B591" t="s">
        <v>1420</v>
      </c>
      <c r="C591" s="57">
        <v>1</v>
      </c>
      <c r="D591" t="s">
        <v>1891</v>
      </c>
    </row>
    <row r="592" spans="1:4" x14ac:dyDescent="0.2">
      <c r="A592">
        <v>10149</v>
      </c>
      <c r="B592" t="s">
        <v>1866</v>
      </c>
      <c r="C592" s="57">
        <v>1</v>
      </c>
      <c r="D592" t="s">
        <v>1891</v>
      </c>
    </row>
    <row r="593" spans="1:4" x14ac:dyDescent="0.2">
      <c r="A593">
        <v>10109</v>
      </c>
      <c r="B593" t="s">
        <v>3158</v>
      </c>
      <c r="C593" s="57">
        <v>0</v>
      </c>
      <c r="D593" t="s">
        <v>1891</v>
      </c>
    </row>
    <row r="594" spans="1:4" x14ac:dyDescent="0.2">
      <c r="A594">
        <v>293</v>
      </c>
      <c r="B594" t="s">
        <v>1660</v>
      </c>
      <c r="C594" s="57">
        <v>1</v>
      </c>
      <c r="D594" t="s">
        <v>1891</v>
      </c>
    </row>
    <row r="595" spans="1:4" x14ac:dyDescent="0.2">
      <c r="A595">
        <v>583</v>
      </c>
      <c r="B595" t="s">
        <v>1494</v>
      </c>
      <c r="C595" s="57">
        <v>1</v>
      </c>
      <c r="D595" t="s">
        <v>1891</v>
      </c>
    </row>
    <row r="596" spans="1:4" x14ac:dyDescent="0.2">
      <c r="A596">
        <v>10412</v>
      </c>
      <c r="B596" t="s">
        <v>3159</v>
      </c>
      <c r="C596" s="57">
        <v>1</v>
      </c>
      <c r="D596" t="s">
        <v>1891</v>
      </c>
    </row>
    <row r="597" spans="1:4" x14ac:dyDescent="0.2">
      <c r="A597">
        <v>494</v>
      </c>
      <c r="B597" t="s">
        <v>1468</v>
      </c>
      <c r="C597" s="57">
        <v>1</v>
      </c>
      <c r="D597" t="s">
        <v>1891</v>
      </c>
    </row>
    <row r="598" spans="1:4" x14ac:dyDescent="0.2">
      <c r="A598">
        <v>493</v>
      </c>
      <c r="B598" t="s">
        <v>3160</v>
      </c>
      <c r="C598" s="57">
        <v>0</v>
      </c>
      <c r="D598" t="s">
        <v>1891</v>
      </c>
    </row>
    <row r="599" spans="1:4" x14ac:dyDescent="0.2">
      <c r="A599">
        <v>10114</v>
      </c>
      <c r="B599" t="s">
        <v>2263</v>
      </c>
      <c r="C599" s="57">
        <v>1</v>
      </c>
      <c r="D599" t="s">
        <v>1891</v>
      </c>
    </row>
    <row r="600" spans="1:4" x14ac:dyDescent="0.2">
      <c r="A600">
        <v>10254</v>
      </c>
      <c r="B600" t="s">
        <v>2686</v>
      </c>
      <c r="C600" s="57">
        <v>1</v>
      </c>
      <c r="D600" t="s">
        <v>1891</v>
      </c>
    </row>
    <row r="601" spans="1:4" x14ac:dyDescent="0.2">
      <c r="A601">
        <v>10036</v>
      </c>
      <c r="B601" t="s">
        <v>1940</v>
      </c>
      <c r="C601" s="57">
        <v>1</v>
      </c>
      <c r="D601" t="s">
        <v>1891</v>
      </c>
    </row>
    <row r="602" spans="1:4" x14ac:dyDescent="0.2">
      <c r="A602">
        <v>10255</v>
      </c>
      <c r="B602" t="s">
        <v>3161</v>
      </c>
      <c r="C602" s="57">
        <v>0</v>
      </c>
      <c r="D602" t="s">
        <v>1891</v>
      </c>
    </row>
    <row r="603" spans="1:4" x14ac:dyDescent="0.2">
      <c r="A603">
        <v>10278</v>
      </c>
      <c r="B603" t="s">
        <v>3162</v>
      </c>
      <c r="C603" s="57">
        <v>0</v>
      </c>
      <c r="D603" t="s">
        <v>1891</v>
      </c>
    </row>
    <row r="604" spans="1:4" x14ac:dyDescent="0.2">
      <c r="A604">
        <v>629</v>
      </c>
      <c r="B604" t="s">
        <v>1504</v>
      </c>
      <c r="C604" s="57">
        <v>0</v>
      </c>
      <c r="D604" t="s">
        <v>1263</v>
      </c>
    </row>
    <row r="605" spans="1:4" x14ac:dyDescent="0.2">
      <c r="A605">
        <v>10111</v>
      </c>
      <c r="B605" t="s">
        <v>2264</v>
      </c>
      <c r="C605" s="57">
        <v>1</v>
      </c>
      <c r="D605" t="s">
        <v>1889</v>
      </c>
    </row>
    <row r="606" spans="1:4" x14ac:dyDescent="0.2">
      <c r="A606">
        <v>10108</v>
      </c>
      <c r="B606" t="s">
        <v>3163</v>
      </c>
      <c r="C606" s="57">
        <v>0</v>
      </c>
      <c r="D606" t="s">
        <v>1891</v>
      </c>
    </row>
    <row r="607" spans="1:4" x14ac:dyDescent="0.2">
      <c r="A607">
        <v>113</v>
      </c>
      <c r="B607" t="s">
        <v>3164</v>
      </c>
      <c r="C607" s="57">
        <v>0</v>
      </c>
      <c r="D607" t="s">
        <v>1889</v>
      </c>
    </row>
    <row r="608" spans="1:4" x14ac:dyDescent="0.2">
      <c r="A608">
        <v>10142</v>
      </c>
      <c r="B608" t="s">
        <v>3165</v>
      </c>
      <c r="C608" s="57">
        <v>0</v>
      </c>
      <c r="D608" t="s">
        <v>1891</v>
      </c>
    </row>
    <row r="609" spans="1:4" x14ac:dyDescent="0.2">
      <c r="A609">
        <v>404</v>
      </c>
      <c r="B609" t="s">
        <v>1451</v>
      </c>
      <c r="C609" s="57">
        <v>1</v>
      </c>
      <c r="D609" t="s">
        <v>1891</v>
      </c>
    </row>
    <row r="610" spans="1:4" x14ac:dyDescent="0.2">
      <c r="A610">
        <v>643</v>
      </c>
      <c r="B610" t="s">
        <v>1941</v>
      </c>
      <c r="C610" s="57">
        <v>1</v>
      </c>
      <c r="D610" t="s">
        <v>1891</v>
      </c>
    </row>
    <row r="611" spans="1:4" x14ac:dyDescent="0.2">
      <c r="A611">
        <v>10179</v>
      </c>
      <c r="B611" t="s">
        <v>3166</v>
      </c>
      <c r="C611" s="57">
        <v>0</v>
      </c>
      <c r="D611" t="s">
        <v>1891</v>
      </c>
    </row>
    <row r="612" spans="1:4" x14ac:dyDescent="0.2">
      <c r="A612">
        <v>603</v>
      </c>
      <c r="B612" t="s">
        <v>1499</v>
      </c>
      <c r="C612" s="57">
        <v>1</v>
      </c>
      <c r="D612" t="s">
        <v>1263</v>
      </c>
    </row>
    <row r="613" spans="1:4" x14ac:dyDescent="0.2">
      <c r="A613">
        <v>649</v>
      </c>
      <c r="B613" t="s">
        <v>3167</v>
      </c>
      <c r="C613" s="57">
        <v>0</v>
      </c>
      <c r="D613" t="s">
        <v>1263</v>
      </c>
    </row>
    <row r="614" spans="1:4" x14ac:dyDescent="0.2">
      <c r="A614">
        <v>498</v>
      </c>
      <c r="B614" t="s">
        <v>3168</v>
      </c>
      <c r="C614" s="57">
        <v>0</v>
      </c>
      <c r="D614" t="s">
        <v>1891</v>
      </c>
    </row>
    <row r="615" spans="1:4" x14ac:dyDescent="0.2">
      <c r="A615">
        <v>10283</v>
      </c>
      <c r="B615" t="s">
        <v>3168</v>
      </c>
      <c r="C615" s="57">
        <v>0</v>
      </c>
      <c r="D615" t="s">
        <v>1891</v>
      </c>
    </row>
    <row r="616" spans="1:4" x14ac:dyDescent="0.2">
      <c r="A616">
        <v>10297</v>
      </c>
      <c r="B616" t="s">
        <v>3169</v>
      </c>
      <c r="C616" s="57">
        <v>0</v>
      </c>
      <c r="D616" t="s">
        <v>1891</v>
      </c>
    </row>
    <row r="617" spans="1:4" x14ac:dyDescent="0.2">
      <c r="A617">
        <v>10296</v>
      </c>
      <c r="B617" t="s">
        <v>3170</v>
      </c>
      <c r="C617" s="57">
        <v>0</v>
      </c>
      <c r="D617" t="s">
        <v>1891</v>
      </c>
    </row>
    <row r="618" spans="1:4" x14ac:dyDescent="0.2">
      <c r="A618">
        <v>10256</v>
      </c>
      <c r="B618" t="s">
        <v>3171</v>
      </c>
      <c r="C618" s="57">
        <v>1</v>
      </c>
      <c r="D618" t="s">
        <v>1891</v>
      </c>
    </row>
    <row r="619" spans="1:4" x14ac:dyDescent="0.2">
      <c r="A619">
        <v>10417</v>
      </c>
      <c r="B619" t="s">
        <v>2817</v>
      </c>
      <c r="C619" s="57">
        <v>1</v>
      </c>
      <c r="D619" t="s">
        <v>1891</v>
      </c>
    </row>
    <row r="620" spans="1:4" x14ac:dyDescent="0.2">
      <c r="A620">
        <v>520</v>
      </c>
      <c r="B620" t="s">
        <v>3172</v>
      </c>
      <c r="C620" s="57">
        <v>0</v>
      </c>
      <c r="D620" t="s">
        <v>1891</v>
      </c>
    </row>
    <row r="621" spans="1:4" x14ac:dyDescent="0.2">
      <c r="A621">
        <v>10182</v>
      </c>
      <c r="B621" t="s">
        <v>2265</v>
      </c>
      <c r="C621" s="57">
        <v>1</v>
      </c>
      <c r="D621" t="s">
        <v>1889</v>
      </c>
    </row>
    <row r="622" spans="1:4" x14ac:dyDescent="0.2">
      <c r="A622">
        <v>10314</v>
      </c>
      <c r="B622" t="s">
        <v>1942</v>
      </c>
      <c r="C622" s="57">
        <v>1</v>
      </c>
      <c r="D622" t="s">
        <v>1891</v>
      </c>
    </row>
    <row r="623" spans="1:4" x14ac:dyDescent="0.2">
      <c r="A623">
        <v>10307</v>
      </c>
      <c r="B623" t="s">
        <v>3173</v>
      </c>
      <c r="C623" s="57">
        <v>0</v>
      </c>
      <c r="D623" t="s">
        <v>1891</v>
      </c>
    </row>
    <row r="624" spans="1:4" x14ac:dyDescent="0.2">
      <c r="A624">
        <v>252</v>
      </c>
      <c r="B624" t="s">
        <v>1403</v>
      </c>
      <c r="C624" s="57">
        <v>1</v>
      </c>
      <c r="D624" t="s">
        <v>1891</v>
      </c>
    </row>
    <row r="625" spans="1:4" x14ac:dyDescent="0.2">
      <c r="A625">
        <v>251</v>
      </c>
      <c r="B625" t="s">
        <v>1402</v>
      </c>
      <c r="C625" s="57">
        <v>1</v>
      </c>
      <c r="D625" t="s">
        <v>1891</v>
      </c>
    </row>
    <row r="626" spans="1:4" x14ac:dyDescent="0.2">
      <c r="A626">
        <v>645</v>
      </c>
      <c r="B626" t="s">
        <v>3174</v>
      </c>
      <c r="C626" s="57">
        <v>0</v>
      </c>
      <c r="D626" t="s">
        <v>1889</v>
      </c>
    </row>
    <row r="627" spans="1:4" x14ac:dyDescent="0.2">
      <c r="A627">
        <v>10282</v>
      </c>
      <c r="B627" t="s">
        <v>3175</v>
      </c>
      <c r="C627" s="57">
        <v>0</v>
      </c>
      <c r="D627" t="s">
        <v>1891</v>
      </c>
    </row>
    <row r="628" spans="1:4" x14ac:dyDescent="0.2">
      <c r="A628">
        <v>501</v>
      </c>
      <c r="B628" t="s">
        <v>3176</v>
      </c>
      <c r="C628" s="57">
        <v>0</v>
      </c>
      <c r="D628" t="s">
        <v>1891</v>
      </c>
    </row>
    <row r="629" spans="1:4" x14ac:dyDescent="0.2">
      <c r="A629">
        <v>10269</v>
      </c>
      <c r="B629" t="s">
        <v>2682</v>
      </c>
      <c r="C629" s="57">
        <v>1</v>
      </c>
      <c r="D629" t="s">
        <v>1891</v>
      </c>
    </row>
    <row r="630" spans="1:4" x14ac:dyDescent="0.2">
      <c r="A630">
        <v>10115</v>
      </c>
      <c r="B630" t="s">
        <v>3177</v>
      </c>
      <c r="C630" s="57">
        <v>0</v>
      </c>
      <c r="D630" t="s">
        <v>1891</v>
      </c>
    </row>
    <row r="631" spans="1:4" x14ac:dyDescent="0.2">
      <c r="A631">
        <v>10146</v>
      </c>
      <c r="B631" t="s">
        <v>1837</v>
      </c>
      <c r="C631" s="57">
        <v>1</v>
      </c>
      <c r="D631" t="s">
        <v>1891</v>
      </c>
    </row>
    <row r="632" spans="1:4" x14ac:dyDescent="0.2">
      <c r="A632">
        <v>10325</v>
      </c>
      <c r="B632" t="s">
        <v>3178</v>
      </c>
      <c r="C632" s="57">
        <v>0</v>
      </c>
      <c r="D632" t="s">
        <v>1891</v>
      </c>
    </row>
    <row r="633" spans="1:4" x14ac:dyDescent="0.2">
      <c r="A633">
        <v>521</v>
      </c>
      <c r="B633" t="s">
        <v>3179</v>
      </c>
      <c r="C633" s="57">
        <v>0</v>
      </c>
      <c r="D633" t="s">
        <v>1891</v>
      </c>
    </row>
    <row r="634" spans="1:4" x14ac:dyDescent="0.2">
      <c r="A634">
        <v>10342</v>
      </c>
      <c r="B634" t="s">
        <v>3180</v>
      </c>
      <c r="C634" s="57">
        <v>0</v>
      </c>
      <c r="D634" t="s">
        <v>1891</v>
      </c>
    </row>
    <row r="635" spans="1:4" x14ac:dyDescent="0.2">
      <c r="A635">
        <v>10270</v>
      </c>
      <c r="B635" t="s">
        <v>2783</v>
      </c>
      <c r="C635" s="57">
        <v>0</v>
      </c>
      <c r="D635" t="s">
        <v>1891</v>
      </c>
    </row>
    <row r="636" spans="1:4" x14ac:dyDescent="0.2">
      <c r="A636">
        <v>10353</v>
      </c>
      <c r="B636" t="s">
        <v>3181</v>
      </c>
      <c r="C636" s="57">
        <v>0</v>
      </c>
      <c r="D636" t="s">
        <v>1891</v>
      </c>
    </row>
    <row r="637" spans="1:4" x14ac:dyDescent="0.2">
      <c r="A637">
        <v>10132</v>
      </c>
      <c r="B637" t="s">
        <v>2266</v>
      </c>
      <c r="C637" s="57">
        <v>1</v>
      </c>
      <c r="D637" t="s">
        <v>1263</v>
      </c>
    </row>
    <row r="638" spans="1:4" x14ac:dyDescent="0.2">
      <c r="A638">
        <v>10279</v>
      </c>
      <c r="B638" t="s">
        <v>2799</v>
      </c>
      <c r="C638" s="57">
        <v>1</v>
      </c>
      <c r="D638" t="s">
        <v>1891</v>
      </c>
    </row>
    <row r="639" spans="1:4" x14ac:dyDescent="0.2">
      <c r="A639">
        <v>561</v>
      </c>
      <c r="B639" t="s">
        <v>1486</v>
      </c>
      <c r="C639" s="57">
        <v>1</v>
      </c>
      <c r="D639" t="s">
        <v>1263</v>
      </c>
    </row>
    <row r="640" spans="1:4" x14ac:dyDescent="0.2">
      <c r="A640">
        <v>10141</v>
      </c>
      <c r="B640" t="s">
        <v>1835</v>
      </c>
      <c r="C640" s="57">
        <v>1</v>
      </c>
      <c r="D640" t="s">
        <v>1889</v>
      </c>
    </row>
    <row r="641" spans="1:4" x14ac:dyDescent="0.2">
      <c r="A641">
        <v>538</v>
      </c>
      <c r="B641" t="s">
        <v>1479</v>
      </c>
      <c r="C641" s="57">
        <v>1</v>
      </c>
      <c r="D641" t="s">
        <v>1891</v>
      </c>
    </row>
    <row r="642" spans="1:4" x14ac:dyDescent="0.2">
      <c r="A642">
        <v>10271</v>
      </c>
      <c r="B642" t="s">
        <v>3182</v>
      </c>
      <c r="C642" s="57">
        <v>0</v>
      </c>
      <c r="D642" t="s">
        <v>1891</v>
      </c>
    </row>
    <row r="643" spans="1:4" x14ac:dyDescent="0.2">
      <c r="A643">
        <v>556</v>
      </c>
      <c r="B643" t="s">
        <v>1943</v>
      </c>
      <c r="C643" s="57">
        <v>1</v>
      </c>
      <c r="D643" t="s">
        <v>1891</v>
      </c>
    </row>
    <row r="644" spans="1:4" x14ac:dyDescent="0.2">
      <c r="A644">
        <v>402</v>
      </c>
      <c r="B644" t="s">
        <v>3183</v>
      </c>
      <c r="C644" s="57">
        <v>0</v>
      </c>
      <c r="D644" t="s">
        <v>1891</v>
      </c>
    </row>
    <row r="645" spans="1:4" x14ac:dyDescent="0.2">
      <c r="A645">
        <v>10014</v>
      </c>
      <c r="B645" t="s">
        <v>1549</v>
      </c>
      <c r="C645" s="57">
        <v>1</v>
      </c>
      <c r="D645" t="s">
        <v>1279</v>
      </c>
    </row>
    <row r="646" spans="1:4" x14ac:dyDescent="0.2">
      <c r="A646">
        <v>10131</v>
      </c>
      <c r="B646" t="s">
        <v>1828</v>
      </c>
      <c r="C646" s="57">
        <v>1</v>
      </c>
      <c r="D646" t="s">
        <v>1279</v>
      </c>
    </row>
    <row r="647" spans="1:4" x14ac:dyDescent="0.2">
      <c r="A647">
        <v>69</v>
      </c>
      <c r="B647" t="s">
        <v>3184</v>
      </c>
      <c r="C647" s="57">
        <v>0</v>
      </c>
      <c r="D647" t="s">
        <v>1901</v>
      </c>
    </row>
    <row r="648" spans="1:4" x14ac:dyDescent="0.2">
      <c r="A648">
        <v>689</v>
      </c>
      <c r="B648" t="s">
        <v>3185</v>
      </c>
      <c r="C648" s="57">
        <v>0</v>
      </c>
      <c r="D648" t="s">
        <v>1901</v>
      </c>
    </row>
    <row r="649" spans="1:4" x14ac:dyDescent="0.2">
      <c r="A649">
        <v>213</v>
      </c>
      <c r="B649" t="s">
        <v>3186</v>
      </c>
      <c r="C649" s="57">
        <v>0</v>
      </c>
      <c r="D649" t="s">
        <v>1279</v>
      </c>
    </row>
    <row r="650" spans="1:4" x14ac:dyDescent="0.2">
      <c r="A650">
        <v>469</v>
      </c>
      <c r="B650" t="s">
        <v>3187</v>
      </c>
      <c r="C650" s="57">
        <v>0</v>
      </c>
      <c r="D650" t="s">
        <v>2994</v>
      </c>
    </row>
    <row r="651" spans="1:4" x14ac:dyDescent="0.2">
      <c r="A651">
        <v>176</v>
      </c>
      <c r="B651" t="s">
        <v>1390</v>
      </c>
      <c r="C651" s="57">
        <v>1</v>
      </c>
      <c r="D651" t="s">
        <v>1901</v>
      </c>
    </row>
    <row r="652" spans="1:4" x14ac:dyDescent="0.2">
      <c r="A652">
        <v>413</v>
      </c>
      <c r="B652" t="s">
        <v>3188</v>
      </c>
      <c r="C652" s="57">
        <v>0</v>
      </c>
      <c r="D652" t="s">
        <v>1901</v>
      </c>
    </row>
    <row r="653" spans="1:4" x14ac:dyDescent="0.2">
      <c r="A653">
        <v>414</v>
      </c>
      <c r="B653" t="s">
        <v>3189</v>
      </c>
      <c r="C653" s="57">
        <v>0</v>
      </c>
      <c r="D653" t="s">
        <v>1901</v>
      </c>
    </row>
    <row r="654" spans="1:4" x14ac:dyDescent="0.2">
      <c r="A654">
        <v>10355</v>
      </c>
      <c r="B654" t="s">
        <v>1995</v>
      </c>
      <c r="C654" s="57">
        <v>0</v>
      </c>
      <c r="D654" t="s">
        <v>1765</v>
      </c>
    </row>
    <row r="655" spans="1:4" x14ac:dyDescent="0.2">
      <c r="A655">
        <v>10408</v>
      </c>
      <c r="B655" t="s">
        <v>3190</v>
      </c>
      <c r="C655" s="57">
        <v>1</v>
      </c>
      <c r="D655" t="s">
        <v>1904</v>
      </c>
    </row>
    <row r="656" spans="1:4" x14ac:dyDescent="0.2">
      <c r="A656">
        <v>703</v>
      </c>
      <c r="B656" t="s">
        <v>1531</v>
      </c>
      <c r="C656" s="57">
        <v>1</v>
      </c>
      <c r="D656" t="s">
        <v>1765</v>
      </c>
    </row>
    <row r="657" spans="1:4" x14ac:dyDescent="0.2">
      <c r="A657">
        <v>10090</v>
      </c>
      <c r="B657" t="s">
        <v>3191</v>
      </c>
      <c r="C657" s="57">
        <v>0</v>
      </c>
      <c r="D657" t="s">
        <v>1895</v>
      </c>
    </row>
    <row r="658" spans="1:4" x14ac:dyDescent="0.2">
      <c r="A658">
        <v>10413</v>
      </c>
      <c r="B658" t="s">
        <v>2694</v>
      </c>
      <c r="C658" s="57">
        <v>1</v>
      </c>
      <c r="D658" t="s">
        <v>1891</v>
      </c>
    </row>
    <row r="659" spans="1:4" x14ac:dyDescent="0.2">
      <c r="A659">
        <v>119</v>
      </c>
      <c r="B659" t="s">
        <v>3192</v>
      </c>
      <c r="C659" s="57">
        <v>0</v>
      </c>
      <c r="D659" t="s">
        <v>1765</v>
      </c>
    </row>
    <row r="660" spans="1:4" x14ac:dyDescent="0.2">
      <c r="A660">
        <v>412</v>
      </c>
      <c r="B660" t="s">
        <v>3193</v>
      </c>
      <c r="C660" s="57">
        <v>0</v>
      </c>
      <c r="D660" t="s">
        <v>1901</v>
      </c>
    </row>
    <row r="661" spans="1:4" x14ac:dyDescent="0.2">
      <c r="A661">
        <v>415</v>
      </c>
      <c r="B661" t="s">
        <v>3194</v>
      </c>
      <c r="C661" s="57">
        <v>0</v>
      </c>
      <c r="D661" t="s">
        <v>1901</v>
      </c>
    </row>
    <row r="662" spans="1:4" x14ac:dyDescent="0.2">
      <c r="A662">
        <v>264</v>
      </c>
      <c r="B662" t="s">
        <v>1408</v>
      </c>
      <c r="C662" s="57">
        <v>1</v>
      </c>
      <c r="D662" t="s">
        <v>1904</v>
      </c>
    </row>
    <row r="663" spans="1:4" x14ac:dyDescent="0.2">
      <c r="A663">
        <v>667</v>
      </c>
      <c r="B663" t="s">
        <v>3195</v>
      </c>
      <c r="C663" s="57">
        <v>0</v>
      </c>
      <c r="D663" t="s">
        <v>1889</v>
      </c>
    </row>
    <row r="664" spans="1:4" x14ac:dyDescent="0.2">
      <c r="A664">
        <v>445</v>
      </c>
      <c r="B664" t="s">
        <v>3196</v>
      </c>
      <c r="C664" s="57">
        <v>0</v>
      </c>
      <c r="D664" t="s">
        <v>1888</v>
      </c>
    </row>
    <row r="665" spans="1:4" x14ac:dyDescent="0.2">
      <c r="A665">
        <v>376</v>
      </c>
      <c r="B665" t="s">
        <v>3197</v>
      </c>
      <c r="C665" s="57">
        <v>0</v>
      </c>
      <c r="D665" t="s">
        <v>1895</v>
      </c>
    </row>
    <row r="666" spans="1:4" x14ac:dyDescent="0.2">
      <c r="A666">
        <v>444</v>
      </c>
      <c r="B666" t="s">
        <v>1458</v>
      </c>
      <c r="C666" s="57">
        <v>1</v>
      </c>
      <c r="D666" t="s">
        <v>1765</v>
      </c>
    </row>
    <row r="667" spans="1:4" x14ac:dyDescent="0.2">
      <c r="A667">
        <v>10308</v>
      </c>
      <c r="B667" t="s">
        <v>3198</v>
      </c>
      <c r="C667" s="57">
        <v>0</v>
      </c>
      <c r="D667" t="s">
        <v>1891</v>
      </c>
    </row>
    <row r="668" spans="1:4" x14ac:dyDescent="0.2">
      <c r="A668">
        <v>10222</v>
      </c>
      <c r="B668" t="s">
        <v>1944</v>
      </c>
      <c r="C668" s="57">
        <v>0</v>
      </c>
      <c r="D668" t="s">
        <v>1895</v>
      </c>
    </row>
    <row r="669" spans="1:4" x14ac:dyDescent="0.2">
      <c r="A669">
        <v>10218</v>
      </c>
      <c r="B669" t="s">
        <v>3199</v>
      </c>
      <c r="C669" s="57">
        <v>0</v>
      </c>
      <c r="D669" t="s">
        <v>1895</v>
      </c>
    </row>
    <row r="670" spans="1:4" x14ac:dyDescent="0.2">
      <c r="A670">
        <v>10207</v>
      </c>
      <c r="B670" t="s">
        <v>1945</v>
      </c>
      <c r="C670" s="57">
        <v>0</v>
      </c>
      <c r="D670" t="s">
        <v>1895</v>
      </c>
    </row>
    <row r="671" spans="1:4" x14ac:dyDescent="0.2">
      <c r="A671">
        <v>10388</v>
      </c>
      <c r="B671" t="s">
        <v>3200</v>
      </c>
      <c r="C671" s="57">
        <v>0</v>
      </c>
      <c r="D671" t="s">
        <v>1904</v>
      </c>
    </row>
    <row r="672" spans="1:4" x14ac:dyDescent="0.2">
      <c r="A672">
        <v>10387</v>
      </c>
      <c r="B672" t="s">
        <v>2190</v>
      </c>
      <c r="C672" s="57">
        <v>1</v>
      </c>
      <c r="D672" t="s">
        <v>1904</v>
      </c>
    </row>
    <row r="673" spans="1:4" x14ac:dyDescent="0.2">
      <c r="A673">
        <v>10205</v>
      </c>
      <c r="B673" t="s">
        <v>1946</v>
      </c>
      <c r="C673" s="57">
        <v>0</v>
      </c>
      <c r="D673" t="s">
        <v>1895</v>
      </c>
    </row>
    <row r="674" spans="1:4" x14ac:dyDescent="0.2">
      <c r="A674">
        <v>10113</v>
      </c>
      <c r="B674" t="s">
        <v>1822</v>
      </c>
      <c r="C674" s="57">
        <v>1</v>
      </c>
      <c r="D674" t="s">
        <v>1895</v>
      </c>
    </row>
    <row r="675" spans="1:4" x14ac:dyDescent="0.2">
      <c r="A675">
        <v>10386</v>
      </c>
      <c r="B675" t="s">
        <v>2199</v>
      </c>
      <c r="C675" s="57">
        <v>1</v>
      </c>
      <c r="D675" t="s">
        <v>1765</v>
      </c>
    </row>
    <row r="676" spans="1:4" x14ac:dyDescent="0.2">
      <c r="A676">
        <v>10219</v>
      </c>
      <c r="B676" t="s">
        <v>1947</v>
      </c>
      <c r="C676" s="57">
        <v>0</v>
      </c>
      <c r="D676" t="s">
        <v>1895</v>
      </c>
    </row>
    <row r="677" spans="1:4" x14ac:dyDescent="0.2">
      <c r="A677">
        <v>571</v>
      </c>
      <c r="B677" t="s">
        <v>3201</v>
      </c>
      <c r="C677" s="57">
        <v>0</v>
      </c>
      <c r="D677" t="s">
        <v>1897</v>
      </c>
    </row>
    <row r="678" spans="1:4" x14ac:dyDescent="0.2">
      <c r="A678">
        <v>10098</v>
      </c>
      <c r="B678" t="s">
        <v>1815</v>
      </c>
      <c r="C678" s="57">
        <v>1</v>
      </c>
      <c r="D678" t="s">
        <v>1895</v>
      </c>
    </row>
    <row r="679" spans="1:4" x14ac:dyDescent="0.2">
      <c r="A679">
        <v>10414</v>
      </c>
      <c r="B679" t="s">
        <v>2604</v>
      </c>
      <c r="C679" s="57">
        <v>1</v>
      </c>
      <c r="D679" t="s">
        <v>1765</v>
      </c>
    </row>
    <row r="680" spans="1:4" x14ac:dyDescent="0.2">
      <c r="A680">
        <v>10075</v>
      </c>
      <c r="B680" t="s">
        <v>3202</v>
      </c>
      <c r="C680" s="57">
        <v>0</v>
      </c>
      <c r="D680" t="s">
        <v>1895</v>
      </c>
    </row>
    <row r="681" spans="1:4" x14ac:dyDescent="0.2">
      <c r="A681">
        <v>10101</v>
      </c>
      <c r="B681" t="s">
        <v>1817</v>
      </c>
      <c r="C681" s="57">
        <v>1</v>
      </c>
      <c r="D681" t="s">
        <v>1895</v>
      </c>
    </row>
    <row r="682" spans="1:4" x14ac:dyDescent="0.2">
      <c r="A682">
        <v>10190</v>
      </c>
      <c r="B682" t="s">
        <v>3203</v>
      </c>
      <c r="C682" s="57">
        <v>0</v>
      </c>
      <c r="D682" t="s">
        <v>1904</v>
      </c>
    </row>
    <row r="683" spans="1:4" x14ac:dyDescent="0.2">
      <c r="A683">
        <v>10209</v>
      </c>
      <c r="B683" t="s">
        <v>3204</v>
      </c>
      <c r="C683" s="57">
        <v>0</v>
      </c>
      <c r="D683" t="s">
        <v>1895</v>
      </c>
    </row>
    <row r="684" spans="1:4" x14ac:dyDescent="0.2">
      <c r="A684">
        <v>10391</v>
      </c>
      <c r="B684" t="s">
        <v>2120</v>
      </c>
      <c r="C684" s="57">
        <v>0</v>
      </c>
      <c r="D684" t="s">
        <v>1895</v>
      </c>
    </row>
    <row r="685" spans="1:4" x14ac:dyDescent="0.2">
      <c r="A685">
        <v>10206</v>
      </c>
      <c r="B685" t="s">
        <v>3205</v>
      </c>
      <c r="C685" s="57">
        <v>0</v>
      </c>
      <c r="D685" t="s">
        <v>1895</v>
      </c>
    </row>
    <row r="686" spans="1:4" x14ac:dyDescent="0.2">
      <c r="A686">
        <v>10214</v>
      </c>
      <c r="B686" t="s">
        <v>1948</v>
      </c>
      <c r="C686" s="57">
        <v>0</v>
      </c>
      <c r="D686" t="s">
        <v>1895</v>
      </c>
    </row>
    <row r="687" spans="1:4" x14ac:dyDescent="0.2">
      <c r="A687">
        <v>10210</v>
      </c>
      <c r="B687" t="s">
        <v>3206</v>
      </c>
      <c r="C687" s="57">
        <v>0</v>
      </c>
      <c r="D687" t="s">
        <v>1895</v>
      </c>
    </row>
    <row r="688" spans="1:4" x14ac:dyDescent="0.2">
      <c r="A688">
        <v>10039</v>
      </c>
      <c r="B688" t="s">
        <v>1555</v>
      </c>
      <c r="C688" s="57">
        <v>1</v>
      </c>
      <c r="D688" t="s">
        <v>1888</v>
      </c>
    </row>
    <row r="689" spans="1:4" x14ac:dyDescent="0.2">
      <c r="A689">
        <v>10220</v>
      </c>
      <c r="B689" t="s">
        <v>1949</v>
      </c>
      <c r="C689" s="57">
        <v>0</v>
      </c>
      <c r="D689" t="s">
        <v>1895</v>
      </c>
    </row>
    <row r="690" spans="1:4" x14ac:dyDescent="0.2">
      <c r="A690">
        <v>451</v>
      </c>
      <c r="B690" t="s">
        <v>1662</v>
      </c>
      <c r="C690" s="57">
        <v>1</v>
      </c>
      <c r="D690" t="s">
        <v>1897</v>
      </c>
    </row>
    <row r="691" spans="1:4" x14ac:dyDescent="0.2">
      <c r="A691">
        <v>10215</v>
      </c>
      <c r="B691" t="s">
        <v>3207</v>
      </c>
      <c r="C691" s="57">
        <v>0</v>
      </c>
      <c r="D691" t="s">
        <v>1895</v>
      </c>
    </row>
    <row r="692" spans="1:4" x14ac:dyDescent="0.2">
      <c r="A692">
        <v>10359</v>
      </c>
      <c r="B692" t="s">
        <v>3208</v>
      </c>
      <c r="C692" s="57">
        <v>0</v>
      </c>
      <c r="D692" t="s">
        <v>1897</v>
      </c>
    </row>
    <row r="693" spans="1:4" x14ac:dyDescent="0.2">
      <c r="A693">
        <v>10332</v>
      </c>
      <c r="B693" t="s">
        <v>3209</v>
      </c>
      <c r="C693" s="57">
        <v>0</v>
      </c>
      <c r="D693" t="s">
        <v>1889</v>
      </c>
    </row>
    <row r="694" spans="1:4" x14ac:dyDescent="0.2">
      <c r="A694">
        <v>10211</v>
      </c>
      <c r="B694" t="s">
        <v>1950</v>
      </c>
      <c r="C694" s="57">
        <v>0</v>
      </c>
      <c r="D694" t="s">
        <v>1895</v>
      </c>
    </row>
    <row r="695" spans="1:4" x14ac:dyDescent="0.2">
      <c r="A695">
        <v>10203</v>
      </c>
      <c r="B695" t="s">
        <v>3210</v>
      </c>
      <c r="C695" s="57">
        <v>0</v>
      </c>
      <c r="D695" t="s">
        <v>1888</v>
      </c>
    </row>
    <row r="696" spans="1:4" x14ac:dyDescent="0.2">
      <c r="A696">
        <v>10030</v>
      </c>
      <c r="B696" t="s">
        <v>1538</v>
      </c>
      <c r="C696" s="57">
        <v>1</v>
      </c>
      <c r="D696" t="s">
        <v>1891</v>
      </c>
    </row>
    <row r="697" spans="1:4" x14ac:dyDescent="0.2">
      <c r="A697">
        <v>10326</v>
      </c>
      <c r="B697" t="s">
        <v>3211</v>
      </c>
      <c r="C697" s="57">
        <v>0</v>
      </c>
      <c r="D697" t="s">
        <v>1891</v>
      </c>
    </row>
    <row r="698" spans="1:4" x14ac:dyDescent="0.2">
      <c r="A698">
        <v>10424</v>
      </c>
      <c r="B698" t="s">
        <v>3212</v>
      </c>
      <c r="C698" s="57">
        <v>1</v>
      </c>
      <c r="D698" t="s">
        <v>1891</v>
      </c>
    </row>
    <row r="699" spans="1:4" x14ac:dyDescent="0.2">
      <c r="A699">
        <v>436</v>
      </c>
      <c r="B699" t="s">
        <v>3213</v>
      </c>
      <c r="C699" s="57">
        <v>0</v>
      </c>
      <c r="D699" t="s">
        <v>1891</v>
      </c>
    </row>
    <row r="700" spans="1:4" x14ac:dyDescent="0.2">
      <c r="A700">
        <v>10335</v>
      </c>
      <c r="B700" t="s">
        <v>3214</v>
      </c>
      <c r="C700" s="57">
        <v>0</v>
      </c>
      <c r="D700" t="s">
        <v>1889</v>
      </c>
    </row>
    <row r="701" spans="1:4" x14ac:dyDescent="0.2">
      <c r="A701">
        <v>10170</v>
      </c>
      <c r="B701" t="s">
        <v>1881</v>
      </c>
      <c r="C701" s="57">
        <v>0</v>
      </c>
      <c r="D701" t="s">
        <v>1891</v>
      </c>
    </row>
    <row r="702" spans="1:4" x14ac:dyDescent="0.2">
      <c r="A702">
        <v>10327</v>
      </c>
      <c r="B702" t="s">
        <v>3215</v>
      </c>
      <c r="C702" s="57">
        <v>0</v>
      </c>
      <c r="D702" t="s">
        <v>1891</v>
      </c>
    </row>
    <row r="703" spans="1:4" x14ac:dyDescent="0.2">
      <c r="A703">
        <v>10031</v>
      </c>
      <c r="B703" t="s">
        <v>3216</v>
      </c>
      <c r="C703" s="57">
        <v>0</v>
      </c>
      <c r="D703" t="s">
        <v>1891</v>
      </c>
    </row>
    <row r="704" spans="1:4" x14ac:dyDescent="0.2">
      <c r="A704">
        <v>10410</v>
      </c>
      <c r="B704" t="s">
        <v>3217</v>
      </c>
      <c r="C704" s="57">
        <v>0</v>
      </c>
      <c r="D704" t="s">
        <v>1263</v>
      </c>
    </row>
    <row r="705" spans="1:4" x14ac:dyDescent="0.2">
      <c r="A705">
        <v>10272</v>
      </c>
      <c r="B705" t="s">
        <v>3218</v>
      </c>
      <c r="C705" s="57">
        <v>0</v>
      </c>
      <c r="D705" t="s">
        <v>1891</v>
      </c>
    </row>
    <row r="706" spans="1:4" x14ac:dyDescent="0.2">
      <c r="A706">
        <v>10175</v>
      </c>
      <c r="B706" t="s">
        <v>3219</v>
      </c>
      <c r="C706" s="57">
        <v>0</v>
      </c>
      <c r="D706" t="s">
        <v>1891</v>
      </c>
    </row>
    <row r="707" spans="1:4" x14ac:dyDescent="0.2">
      <c r="A707">
        <v>10420</v>
      </c>
      <c r="B707" t="s">
        <v>3220</v>
      </c>
      <c r="C707" s="57">
        <v>1</v>
      </c>
      <c r="D707" t="s">
        <v>1891</v>
      </c>
    </row>
    <row r="708" spans="1:4" x14ac:dyDescent="0.2">
      <c r="A708">
        <v>599</v>
      </c>
      <c r="B708" t="s">
        <v>3221</v>
      </c>
      <c r="C708" s="57">
        <v>0</v>
      </c>
      <c r="D708" t="s">
        <v>1891</v>
      </c>
    </row>
    <row r="709" spans="1:4" x14ac:dyDescent="0.2">
      <c r="A709">
        <v>10126</v>
      </c>
      <c r="B709" t="s">
        <v>3222</v>
      </c>
      <c r="C709" s="57">
        <v>0</v>
      </c>
      <c r="D709" t="s">
        <v>1891</v>
      </c>
    </row>
    <row r="710" spans="1:4" x14ac:dyDescent="0.2">
      <c r="A710">
        <v>592</v>
      </c>
      <c r="B710" t="s">
        <v>3223</v>
      </c>
      <c r="C710" s="57">
        <v>0</v>
      </c>
      <c r="D710" t="s">
        <v>1889</v>
      </c>
    </row>
    <row r="711" spans="1:4" x14ac:dyDescent="0.2">
      <c r="A711">
        <v>10328</v>
      </c>
      <c r="B711" t="s">
        <v>3224</v>
      </c>
      <c r="C711" s="57">
        <v>0</v>
      </c>
      <c r="D711" t="s">
        <v>1891</v>
      </c>
    </row>
    <row r="712" spans="1:4" x14ac:dyDescent="0.2">
      <c r="A712">
        <v>449</v>
      </c>
      <c r="B712" t="s">
        <v>2677</v>
      </c>
      <c r="C712" s="57">
        <v>1</v>
      </c>
      <c r="D712" t="s">
        <v>1891</v>
      </c>
    </row>
    <row r="713" spans="1:4" x14ac:dyDescent="0.2">
      <c r="A713">
        <v>10421</v>
      </c>
      <c r="B713" t="s">
        <v>3225</v>
      </c>
      <c r="C713" s="57">
        <v>1</v>
      </c>
      <c r="D713" t="s">
        <v>1891</v>
      </c>
    </row>
    <row r="714" spans="1:4" x14ac:dyDescent="0.2">
      <c r="A714">
        <v>10032</v>
      </c>
      <c r="B714" t="s">
        <v>3226</v>
      </c>
      <c r="C714" s="57">
        <v>0</v>
      </c>
      <c r="D714" t="s">
        <v>1891</v>
      </c>
    </row>
    <row r="715" spans="1:4" x14ac:dyDescent="0.2">
      <c r="A715">
        <v>693</v>
      </c>
      <c r="B715" t="s">
        <v>3227</v>
      </c>
      <c r="C715" s="57">
        <v>0</v>
      </c>
      <c r="D715" t="s">
        <v>1891</v>
      </c>
    </row>
    <row r="716" spans="1:4" x14ac:dyDescent="0.2">
      <c r="A716">
        <v>10176</v>
      </c>
      <c r="B716" t="s">
        <v>1883</v>
      </c>
      <c r="C716" s="57">
        <v>1</v>
      </c>
      <c r="D716" t="s">
        <v>1891</v>
      </c>
    </row>
    <row r="717" spans="1:4" x14ac:dyDescent="0.2">
      <c r="A717">
        <v>10171</v>
      </c>
      <c r="B717" t="s">
        <v>2786</v>
      </c>
      <c r="C717" s="57">
        <v>0</v>
      </c>
      <c r="D717" t="s">
        <v>1891</v>
      </c>
    </row>
    <row r="718" spans="1:4" x14ac:dyDescent="0.2">
      <c r="A718">
        <v>597</v>
      </c>
      <c r="B718" t="s">
        <v>3228</v>
      </c>
      <c r="C718" s="57">
        <v>0</v>
      </c>
      <c r="D718" t="s">
        <v>1891</v>
      </c>
    </row>
    <row r="719" spans="1:4" x14ac:dyDescent="0.2">
      <c r="A719">
        <v>401</v>
      </c>
      <c r="B719" t="s">
        <v>3229</v>
      </c>
      <c r="C719" s="57">
        <v>0</v>
      </c>
      <c r="D719" t="s">
        <v>1888</v>
      </c>
    </row>
    <row r="720" spans="1:4" x14ac:dyDescent="0.2">
      <c r="A720">
        <v>426</v>
      </c>
      <c r="B720" t="s">
        <v>3229</v>
      </c>
      <c r="C720" s="57">
        <v>0</v>
      </c>
      <c r="D720" t="s">
        <v>1888</v>
      </c>
    </row>
    <row r="721" spans="1:4" x14ac:dyDescent="0.2">
      <c r="A721">
        <v>705</v>
      </c>
      <c r="B721" t="s">
        <v>1532</v>
      </c>
      <c r="C721" s="57">
        <v>1</v>
      </c>
      <c r="D721" t="s">
        <v>1897</v>
      </c>
    </row>
    <row r="722" spans="1:4" x14ac:dyDescent="0.2">
      <c r="A722">
        <v>564</v>
      </c>
      <c r="B722" t="s">
        <v>1487</v>
      </c>
      <c r="C722" s="57">
        <v>0</v>
      </c>
      <c r="D722" t="s">
        <v>1895</v>
      </c>
    </row>
    <row r="723" spans="1:4" x14ac:dyDescent="0.2">
      <c r="A723">
        <v>325</v>
      </c>
      <c r="B723" t="s">
        <v>3230</v>
      </c>
      <c r="C723" s="57">
        <v>0</v>
      </c>
      <c r="D723" t="s">
        <v>1890</v>
      </c>
    </row>
    <row r="724" spans="1:4" x14ac:dyDescent="0.2">
      <c r="A724">
        <v>523</v>
      </c>
      <c r="B724" t="s">
        <v>3231</v>
      </c>
      <c r="C724" s="57">
        <v>0</v>
      </c>
      <c r="D724" t="s">
        <v>1895</v>
      </c>
    </row>
    <row r="725" spans="1:4" x14ac:dyDescent="0.2">
      <c r="A725">
        <v>726</v>
      </c>
      <c r="B725" t="s">
        <v>3232</v>
      </c>
      <c r="C725" s="57">
        <v>0</v>
      </c>
      <c r="D725" t="s">
        <v>1888</v>
      </c>
    </row>
    <row r="726" spans="1:4" x14ac:dyDescent="0.2">
      <c r="A726">
        <v>10236</v>
      </c>
      <c r="B726" t="s">
        <v>1951</v>
      </c>
      <c r="C726" s="57">
        <v>0</v>
      </c>
      <c r="D726" t="s">
        <v>1887</v>
      </c>
    </row>
    <row r="727" spans="1:4" x14ac:dyDescent="0.2">
      <c r="A727">
        <v>598</v>
      </c>
      <c r="B727" t="s">
        <v>1497</v>
      </c>
      <c r="C727" s="57">
        <v>1</v>
      </c>
      <c r="D727" t="s">
        <v>1891</v>
      </c>
    </row>
    <row r="728" spans="1:4" x14ac:dyDescent="0.2">
      <c r="A728">
        <v>96</v>
      </c>
      <c r="B728" t="s">
        <v>3233</v>
      </c>
      <c r="C728" s="57">
        <v>0</v>
      </c>
      <c r="D728" t="s">
        <v>1891</v>
      </c>
    </row>
    <row r="729" spans="1:4" x14ac:dyDescent="0.2">
      <c r="A729">
        <v>464</v>
      </c>
      <c r="B729" t="s">
        <v>3234</v>
      </c>
      <c r="C729" s="57">
        <v>0</v>
      </c>
      <c r="D729" t="s">
        <v>1765</v>
      </c>
    </row>
    <row r="730" spans="1:4" x14ac:dyDescent="0.2">
      <c r="A730">
        <v>389</v>
      </c>
      <c r="B730" t="s">
        <v>3235</v>
      </c>
      <c r="C730" s="57">
        <v>0</v>
      </c>
      <c r="D730" t="s">
        <v>1279</v>
      </c>
    </row>
    <row r="731" spans="1:4" x14ac:dyDescent="0.2">
      <c r="A731">
        <v>386</v>
      </c>
      <c r="B731" t="s">
        <v>3236</v>
      </c>
      <c r="C731" s="57">
        <v>0</v>
      </c>
      <c r="D731" t="s">
        <v>1765</v>
      </c>
    </row>
    <row r="732" spans="1:4" x14ac:dyDescent="0.2">
      <c r="A732">
        <v>524</v>
      </c>
      <c r="B732" t="s">
        <v>3237</v>
      </c>
      <c r="C732" s="57">
        <v>0</v>
      </c>
      <c r="D732" t="s">
        <v>1895</v>
      </c>
    </row>
    <row r="733" spans="1:4" x14ac:dyDescent="0.2">
      <c r="A733">
        <v>137</v>
      </c>
      <c r="B733" t="s">
        <v>3238</v>
      </c>
      <c r="C733" s="57">
        <v>0</v>
      </c>
      <c r="D733" t="s">
        <v>1901</v>
      </c>
    </row>
    <row r="734" spans="1:4" x14ac:dyDescent="0.2">
      <c r="A734">
        <v>416</v>
      </c>
      <c r="B734" t="s">
        <v>3239</v>
      </c>
      <c r="C734" s="57">
        <v>0</v>
      </c>
      <c r="D734" t="s">
        <v>1901</v>
      </c>
    </row>
    <row r="735" spans="1:4" x14ac:dyDescent="0.2">
      <c r="A735">
        <v>417</v>
      </c>
      <c r="B735" t="s">
        <v>3240</v>
      </c>
      <c r="C735" s="57">
        <v>0</v>
      </c>
      <c r="D735" t="s">
        <v>1901</v>
      </c>
    </row>
    <row r="736" spans="1:4" x14ac:dyDescent="0.2">
      <c r="A736">
        <v>459</v>
      </c>
      <c r="B736" t="s">
        <v>3241</v>
      </c>
      <c r="C736" s="57">
        <v>0</v>
      </c>
      <c r="D736" t="s">
        <v>1895</v>
      </c>
    </row>
    <row r="737" spans="1:4" x14ac:dyDescent="0.2">
      <c r="A737">
        <v>547</v>
      </c>
      <c r="B737" t="s">
        <v>3242</v>
      </c>
      <c r="C737" s="57">
        <v>0</v>
      </c>
      <c r="D737" t="s">
        <v>1897</v>
      </c>
    </row>
    <row r="738" spans="1:4" x14ac:dyDescent="0.2">
      <c r="A738">
        <v>10017</v>
      </c>
      <c r="B738" t="s">
        <v>3242</v>
      </c>
      <c r="C738" s="57">
        <v>0</v>
      </c>
      <c r="D738" t="s">
        <v>1904</v>
      </c>
    </row>
    <row r="739" spans="1:4" x14ac:dyDescent="0.2">
      <c r="A739">
        <v>55</v>
      </c>
      <c r="B739" t="s">
        <v>3243</v>
      </c>
      <c r="C739" s="57">
        <v>0</v>
      </c>
      <c r="D739" t="s">
        <v>1890</v>
      </c>
    </row>
    <row r="740" spans="1:4" x14ac:dyDescent="0.2">
      <c r="A740">
        <v>289</v>
      </c>
      <c r="B740" t="s">
        <v>3244</v>
      </c>
      <c r="C740" s="57">
        <v>0</v>
      </c>
      <c r="D740" t="s">
        <v>1922</v>
      </c>
    </row>
    <row r="741" spans="1:4" x14ac:dyDescent="0.2">
      <c r="A741">
        <v>355</v>
      </c>
      <c r="B741" t="s">
        <v>1446</v>
      </c>
      <c r="C741" s="57">
        <v>1</v>
      </c>
      <c r="D741" t="s">
        <v>1906</v>
      </c>
    </row>
    <row r="742" spans="1:4" x14ac:dyDescent="0.2">
      <c r="A742">
        <v>10344</v>
      </c>
      <c r="B742" t="s">
        <v>1991</v>
      </c>
      <c r="C742" s="57">
        <v>1</v>
      </c>
      <c r="D742" t="s">
        <v>1890</v>
      </c>
    </row>
    <row r="743" spans="1:4" x14ac:dyDescent="0.2">
      <c r="A743">
        <v>182</v>
      </c>
      <c r="B743" t="s">
        <v>3245</v>
      </c>
      <c r="C743" s="57">
        <v>0</v>
      </c>
      <c r="D743" t="s">
        <v>1279</v>
      </c>
    </row>
    <row r="744" spans="1:4" x14ac:dyDescent="0.2">
      <c r="A744">
        <v>338</v>
      </c>
      <c r="B744" t="s">
        <v>3246</v>
      </c>
      <c r="C744" s="57">
        <v>0</v>
      </c>
      <c r="D744" t="s">
        <v>1892</v>
      </c>
    </row>
    <row r="745" spans="1:4" x14ac:dyDescent="0.2">
      <c r="A745">
        <v>195</v>
      </c>
      <c r="B745" t="s">
        <v>2267</v>
      </c>
      <c r="C745" s="57">
        <v>1</v>
      </c>
      <c r="D745" t="s">
        <v>1891</v>
      </c>
    </row>
    <row r="746" spans="1:4" x14ac:dyDescent="0.2">
      <c r="A746">
        <v>10381</v>
      </c>
      <c r="B746" t="s">
        <v>2268</v>
      </c>
      <c r="C746" s="57">
        <v>1</v>
      </c>
      <c r="D746" t="s">
        <v>1765</v>
      </c>
    </row>
    <row r="747" spans="1:4" x14ac:dyDescent="0.2">
      <c r="A747">
        <v>135</v>
      </c>
      <c r="B747" t="s">
        <v>3247</v>
      </c>
      <c r="C747" s="57">
        <v>0</v>
      </c>
      <c r="D747" t="s">
        <v>1891</v>
      </c>
    </row>
    <row r="748" spans="1:4" x14ac:dyDescent="0.2">
      <c r="A748">
        <v>10097</v>
      </c>
      <c r="B748" t="s">
        <v>3248</v>
      </c>
      <c r="C748" s="57">
        <v>0</v>
      </c>
      <c r="D748" t="s">
        <v>1891</v>
      </c>
    </row>
    <row r="749" spans="1:4" x14ac:dyDescent="0.2">
      <c r="A749">
        <v>10186</v>
      </c>
      <c r="B749" t="s">
        <v>3249</v>
      </c>
      <c r="C749" s="57">
        <v>0</v>
      </c>
      <c r="D749" t="s">
        <v>1888</v>
      </c>
    </row>
    <row r="750" spans="1:4" x14ac:dyDescent="0.2">
      <c r="A750">
        <v>10202</v>
      </c>
      <c r="B750" t="s">
        <v>1952</v>
      </c>
      <c r="C750" s="57">
        <v>1</v>
      </c>
      <c r="D750" t="s">
        <v>1888</v>
      </c>
    </row>
    <row r="751" spans="1:4" x14ac:dyDescent="0.2">
      <c r="A751">
        <v>721</v>
      </c>
      <c r="B751" t="s">
        <v>1953</v>
      </c>
      <c r="C751" s="57">
        <v>0</v>
      </c>
      <c r="D751" t="s">
        <v>1765</v>
      </c>
    </row>
    <row r="752" spans="1:4" x14ac:dyDescent="0.2">
      <c r="A752">
        <v>405</v>
      </c>
      <c r="B752" t="s">
        <v>3250</v>
      </c>
      <c r="C752" s="57">
        <v>0</v>
      </c>
      <c r="D752" t="s">
        <v>1765</v>
      </c>
    </row>
    <row r="753" spans="1:4" x14ac:dyDescent="0.2">
      <c r="A753">
        <v>274</v>
      </c>
      <c r="B753" t="s">
        <v>1413</v>
      </c>
      <c r="C753" s="57">
        <v>1</v>
      </c>
      <c r="D753" t="s">
        <v>1892</v>
      </c>
    </row>
    <row r="754" spans="1:4" x14ac:dyDescent="0.2">
      <c r="A754">
        <v>10022</v>
      </c>
      <c r="B754" t="s">
        <v>3251</v>
      </c>
      <c r="C754" s="57">
        <v>0</v>
      </c>
      <c r="D754" t="s">
        <v>1765</v>
      </c>
    </row>
    <row r="755" spans="1:4" x14ac:dyDescent="0.2">
      <c r="A755">
        <v>179</v>
      </c>
      <c r="B755" t="s">
        <v>3252</v>
      </c>
      <c r="C755" s="57">
        <v>0</v>
      </c>
      <c r="D755" t="s">
        <v>1892</v>
      </c>
    </row>
    <row r="756" spans="1:4" x14ac:dyDescent="0.2">
      <c r="A756">
        <v>553</v>
      </c>
      <c r="B756" t="s">
        <v>3253</v>
      </c>
      <c r="C756" s="57">
        <v>0</v>
      </c>
      <c r="D756" t="s">
        <v>1895</v>
      </c>
    </row>
    <row r="757" spans="1:4" x14ac:dyDescent="0.2">
      <c r="A757">
        <v>496</v>
      </c>
      <c r="B757" t="s">
        <v>1470</v>
      </c>
      <c r="C757" s="57">
        <v>1</v>
      </c>
      <c r="D757" t="s">
        <v>1901</v>
      </c>
    </row>
    <row r="758" spans="1:4" x14ac:dyDescent="0.2">
      <c r="A758">
        <v>10125</v>
      </c>
      <c r="B758" t="s">
        <v>3254</v>
      </c>
      <c r="C758" s="57">
        <v>0</v>
      </c>
      <c r="D758" t="s">
        <v>1922</v>
      </c>
    </row>
    <row r="759" spans="1:4" x14ac:dyDescent="0.2">
      <c r="A759">
        <v>10399</v>
      </c>
      <c r="B759" t="s">
        <v>3255</v>
      </c>
      <c r="C759" s="57">
        <v>1</v>
      </c>
      <c r="D759" t="s">
        <v>1765</v>
      </c>
    </row>
    <row r="760" spans="1:4" x14ac:dyDescent="0.2">
      <c r="A760">
        <v>584</v>
      </c>
      <c r="B760" t="s">
        <v>2763</v>
      </c>
      <c r="C760" s="57">
        <v>0</v>
      </c>
      <c r="D760" t="s">
        <v>1891</v>
      </c>
    </row>
    <row r="761" spans="1:4" x14ac:dyDescent="0.2">
      <c r="A761">
        <v>57</v>
      </c>
      <c r="B761" t="s">
        <v>1357</v>
      </c>
      <c r="C761" s="57">
        <v>1</v>
      </c>
      <c r="D761" t="s">
        <v>1263</v>
      </c>
    </row>
    <row r="762" spans="1:4" x14ac:dyDescent="0.2">
      <c r="A762">
        <v>10000</v>
      </c>
      <c r="B762" t="s">
        <v>3256</v>
      </c>
      <c r="C762" s="57">
        <v>0</v>
      </c>
      <c r="D762" t="s">
        <v>3257</v>
      </c>
    </row>
    <row r="763" spans="1:4" x14ac:dyDescent="0.2">
      <c r="A763">
        <v>10042</v>
      </c>
      <c r="B763" t="s">
        <v>3258</v>
      </c>
      <c r="C763" s="57">
        <v>0</v>
      </c>
      <c r="D763" t="s">
        <v>1892</v>
      </c>
    </row>
    <row r="764" spans="1:4" x14ac:dyDescent="0.2">
      <c r="A764">
        <v>191</v>
      </c>
      <c r="B764" t="s">
        <v>3259</v>
      </c>
      <c r="C764" s="57">
        <v>0</v>
      </c>
      <c r="D764" t="s">
        <v>1901</v>
      </c>
    </row>
    <row r="765" spans="1:4" x14ac:dyDescent="0.2">
      <c r="A765">
        <v>351</v>
      </c>
      <c r="B765" t="s">
        <v>1444</v>
      </c>
      <c r="C765" s="57">
        <v>1</v>
      </c>
      <c r="D765" t="s">
        <v>1897</v>
      </c>
    </row>
    <row r="766" spans="1:4" x14ac:dyDescent="0.2">
      <c r="A766">
        <v>111</v>
      </c>
      <c r="B766" t="s">
        <v>1954</v>
      </c>
      <c r="C766" s="57">
        <v>1</v>
      </c>
      <c r="D766" t="s">
        <v>1900</v>
      </c>
    </row>
    <row r="767" spans="1:4" x14ac:dyDescent="0.2">
      <c r="A767">
        <v>162</v>
      </c>
      <c r="B767" t="s">
        <v>3260</v>
      </c>
      <c r="C767" s="57">
        <v>0</v>
      </c>
      <c r="D767" t="s">
        <v>1765</v>
      </c>
    </row>
    <row r="768" spans="1:4" x14ac:dyDescent="0.2">
      <c r="A768">
        <v>664</v>
      </c>
      <c r="B768" t="s">
        <v>1955</v>
      </c>
      <c r="C768" s="57">
        <v>0</v>
      </c>
      <c r="D768" t="s">
        <v>1765</v>
      </c>
    </row>
    <row r="769" spans="1:4" x14ac:dyDescent="0.2">
      <c r="A769">
        <v>290</v>
      </c>
      <c r="B769" t="s">
        <v>1419</v>
      </c>
      <c r="C769" s="57">
        <v>1</v>
      </c>
      <c r="D769" t="s">
        <v>1891</v>
      </c>
    </row>
    <row r="770" spans="1:4" x14ac:dyDescent="0.2">
      <c r="A770">
        <v>432</v>
      </c>
      <c r="B770" t="s">
        <v>3261</v>
      </c>
      <c r="C770" s="57">
        <v>0</v>
      </c>
      <c r="D770" t="s">
        <v>1891</v>
      </c>
    </row>
    <row r="771" spans="1:4" x14ac:dyDescent="0.2">
      <c r="A771">
        <v>640</v>
      </c>
      <c r="B771" t="s">
        <v>3262</v>
      </c>
      <c r="C771" s="57">
        <v>0</v>
      </c>
      <c r="D771" t="s">
        <v>1897</v>
      </c>
    </row>
    <row r="772" spans="1:4" x14ac:dyDescent="0.2">
      <c r="A772">
        <v>679</v>
      </c>
      <c r="B772" t="s">
        <v>3263</v>
      </c>
      <c r="C772" s="57">
        <v>0</v>
      </c>
      <c r="D772" t="s">
        <v>1890</v>
      </c>
    </row>
    <row r="773" spans="1:4" x14ac:dyDescent="0.2">
      <c r="A773">
        <v>514</v>
      </c>
      <c r="B773" t="s">
        <v>3264</v>
      </c>
      <c r="C773" s="57">
        <v>0</v>
      </c>
      <c r="D773" t="s">
        <v>1897</v>
      </c>
    </row>
    <row r="774" spans="1:4" x14ac:dyDescent="0.2">
      <c r="A774">
        <v>10129</v>
      </c>
      <c r="B774" t="s">
        <v>1826</v>
      </c>
      <c r="C774" s="57">
        <v>1</v>
      </c>
      <c r="D774" t="s">
        <v>1900</v>
      </c>
    </row>
    <row r="775" spans="1:4" x14ac:dyDescent="0.2">
      <c r="A775">
        <v>579</v>
      </c>
      <c r="B775" t="s">
        <v>3265</v>
      </c>
      <c r="C775" s="57">
        <v>0</v>
      </c>
      <c r="D775" t="s">
        <v>1892</v>
      </c>
    </row>
    <row r="776" spans="1:4" x14ac:dyDescent="0.2">
      <c r="A776">
        <v>147</v>
      </c>
      <c r="B776" t="s">
        <v>2269</v>
      </c>
      <c r="C776" s="57">
        <v>1</v>
      </c>
      <c r="D776" t="s">
        <v>1888</v>
      </c>
    </row>
    <row r="777" spans="1:4" x14ac:dyDescent="0.2">
      <c r="A777">
        <v>661</v>
      </c>
      <c r="B777" t="s">
        <v>3266</v>
      </c>
      <c r="C777" s="57">
        <v>0</v>
      </c>
      <c r="D777" t="s">
        <v>1765</v>
      </c>
    </row>
    <row r="778" spans="1:4" x14ac:dyDescent="0.2">
      <c r="A778">
        <v>10216</v>
      </c>
      <c r="B778" t="s">
        <v>1956</v>
      </c>
      <c r="C778" s="57">
        <v>0</v>
      </c>
      <c r="D778" t="s">
        <v>1895</v>
      </c>
    </row>
    <row r="779" spans="1:4" x14ac:dyDescent="0.2">
      <c r="A779">
        <v>10118</v>
      </c>
      <c r="B779" t="s">
        <v>2236</v>
      </c>
      <c r="C779" s="57">
        <v>1</v>
      </c>
      <c r="D779" t="s">
        <v>1891</v>
      </c>
    </row>
    <row r="780" spans="1:4" x14ac:dyDescent="0.2">
      <c r="A780">
        <v>10110</v>
      </c>
      <c r="B780" t="s">
        <v>1821</v>
      </c>
      <c r="C780" s="57">
        <v>1</v>
      </c>
      <c r="D780" t="s">
        <v>1904</v>
      </c>
    </row>
    <row r="781" spans="1:4" x14ac:dyDescent="0.2">
      <c r="A781">
        <v>10056</v>
      </c>
      <c r="B781" t="s">
        <v>3267</v>
      </c>
      <c r="C781" s="57">
        <v>0</v>
      </c>
      <c r="D781" t="s">
        <v>1900</v>
      </c>
    </row>
    <row r="782" spans="1:4" x14ac:dyDescent="0.2">
      <c r="A782">
        <v>733</v>
      </c>
      <c r="B782" t="s">
        <v>1539</v>
      </c>
      <c r="C782" s="57">
        <v>1</v>
      </c>
      <c r="D782" t="s">
        <v>1904</v>
      </c>
    </row>
    <row r="783" spans="1:4" x14ac:dyDescent="0.2">
      <c r="A783">
        <v>10394</v>
      </c>
      <c r="B783" t="s">
        <v>3268</v>
      </c>
      <c r="C783" s="57">
        <v>0</v>
      </c>
      <c r="D783" t="s">
        <v>1765</v>
      </c>
    </row>
    <row r="784" spans="1:4" x14ac:dyDescent="0.2">
      <c r="A784">
        <v>10086</v>
      </c>
      <c r="B784" t="s">
        <v>1957</v>
      </c>
      <c r="C784" s="57">
        <v>1</v>
      </c>
      <c r="D784" t="s">
        <v>1892</v>
      </c>
    </row>
    <row r="785" spans="1:4" x14ac:dyDescent="0.2">
      <c r="A785">
        <v>146</v>
      </c>
      <c r="B785" t="s">
        <v>3269</v>
      </c>
      <c r="C785" s="57">
        <v>0</v>
      </c>
      <c r="D785" t="s">
        <v>1897</v>
      </c>
    </row>
    <row r="786" spans="1:4" x14ac:dyDescent="0.2">
      <c r="A786">
        <v>74</v>
      </c>
      <c r="B786" t="s">
        <v>3270</v>
      </c>
      <c r="C786" s="57">
        <v>0</v>
      </c>
      <c r="D786" t="s">
        <v>1900</v>
      </c>
    </row>
    <row r="787" spans="1:4" x14ac:dyDescent="0.2">
      <c r="A787">
        <v>632</v>
      </c>
      <c r="B787" t="s">
        <v>1505</v>
      </c>
      <c r="C787" s="57">
        <v>1</v>
      </c>
      <c r="D787" t="s">
        <v>1904</v>
      </c>
    </row>
    <row r="788" spans="1:4" x14ac:dyDescent="0.2">
      <c r="A788">
        <v>720</v>
      </c>
      <c r="B788" t="s">
        <v>3271</v>
      </c>
      <c r="C788" s="57">
        <v>0</v>
      </c>
      <c r="D788" t="s">
        <v>1890</v>
      </c>
    </row>
    <row r="789" spans="1:4" x14ac:dyDescent="0.2">
      <c r="A789">
        <v>10356</v>
      </c>
      <c r="B789" t="s">
        <v>1996</v>
      </c>
      <c r="C789" s="57">
        <v>1</v>
      </c>
      <c r="D789" t="s">
        <v>1895</v>
      </c>
    </row>
    <row r="790" spans="1:4" x14ac:dyDescent="0.2">
      <c r="A790">
        <v>555</v>
      </c>
      <c r="B790" t="s">
        <v>3272</v>
      </c>
      <c r="C790" s="57">
        <v>0</v>
      </c>
      <c r="D790" t="s">
        <v>1895</v>
      </c>
    </row>
    <row r="791" spans="1:4" x14ac:dyDescent="0.2">
      <c r="A791">
        <v>460</v>
      </c>
      <c r="B791" t="s">
        <v>3273</v>
      </c>
      <c r="C791">
        <v>0</v>
      </c>
      <c r="D791" t="s">
        <v>1890</v>
      </c>
    </row>
    <row r="792" spans="1:4" x14ac:dyDescent="0.2">
      <c r="A792">
        <v>686</v>
      </c>
      <c r="B792" t="s">
        <v>3274</v>
      </c>
      <c r="C792">
        <v>0</v>
      </c>
      <c r="D792" t="s">
        <v>1897</v>
      </c>
    </row>
    <row r="793" spans="1:4" x14ac:dyDescent="0.2">
      <c r="A793">
        <v>527</v>
      </c>
      <c r="B793" t="s">
        <v>3275</v>
      </c>
      <c r="C793">
        <v>0</v>
      </c>
      <c r="D793" t="s">
        <v>1895</v>
      </c>
    </row>
    <row r="794" spans="1:4" x14ac:dyDescent="0.2">
      <c r="A794">
        <v>2</v>
      </c>
      <c r="B794" t="s">
        <v>1340</v>
      </c>
      <c r="C794">
        <v>1</v>
      </c>
      <c r="D794" t="s">
        <v>1895</v>
      </c>
    </row>
    <row r="795" spans="1:4" x14ac:dyDescent="0.2">
      <c r="A795">
        <v>238</v>
      </c>
      <c r="B795" t="s">
        <v>3276</v>
      </c>
      <c r="C795">
        <v>0</v>
      </c>
      <c r="D795" t="s">
        <v>1765</v>
      </c>
    </row>
    <row r="796" spans="1:4" x14ac:dyDescent="0.2">
      <c r="A796">
        <v>10350</v>
      </c>
      <c r="B796" t="s">
        <v>1993</v>
      </c>
      <c r="C796">
        <v>1</v>
      </c>
      <c r="D796" t="s">
        <v>1765</v>
      </c>
    </row>
    <row r="797" spans="1:4" x14ac:dyDescent="0.2">
      <c r="A797">
        <v>704</v>
      </c>
      <c r="B797" t="s">
        <v>3277</v>
      </c>
      <c r="C797">
        <v>0</v>
      </c>
      <c r="D797" t="s">
        <v>1900</v>
      </c>
    </row>
    <row r="798" spans="1:4" x14ac:dyDescent="0.2">
      <c r="A798">
        <v>526</v>
      </c>
      <c r="B798" t="s">
        <v>3278</v>
      </c>
      <c r="C798">
        <v>0</v>
      </c>
      <c r="D798" t="s">
        <v>1895</v>
      </c>
    </row>
    <row r="799" spans="1:4" x14ac:dyDescent="0.2">
      <c r="A799">
        <v>655</v>
      </c>
      <c r="B799" t="s">
        <v>1516</v>
      </c>
      <c r="C799">
        <v>1</v>
      </c>
      <c r="D799" t="s">
        <v>1891</v>
      </c>
    </row>
    <row r="800" spans="1:4" x14ac:dyDescent="0.2">
      <c r="A800">
        <v>695</v>
      </c>
      <c r="B800" t="s">
        <v>1525</v>
      </c>
      <c r="C800">
        <v>1</v>
      </c>
      <c r="D800" t="s">
        <v>1765</v>
      </c>
    </row>
    <row r="801" spans="1:4" x14ac:dyDescent="0.2">
      <c r="A801">
        <v>10094</v>
      </c>
      <c r="B801" t="s">
        <v>1813</v>
      </c>
      <c r="C801">
        <v>0</v>
      </c>
      <c r="D801" t="s">
        <v>1888</v>
      </c>
    </row>
    <row r="802" spans="1:4" x14ac:dyDescent="0.2">
      <c r="A802">
        <v>550</v>
      </c>
      <c r="B802" t="s">
        <v>3279</v>
      </c>
      <c r="C802">
        <v>0</v>
      </c>
      <c r="D802" t="s">
        <v>1892</v>
      </c>
    </row>
    <row r="803" spans="1:4" x14ac:dyDescent="0.2">
      <c r="A803">
        <v>442</v>
      </c>
      <c r="B803" t="s">
        <v>1457</v>
      </c>
      <c r="C803">
        <v>1</v>
      </c>
      <c r="D803" t="s">
        <v>1765</v>
      </c>
    </row>
    <row r="804" spans="1:4" x14ac:dyDescent="0.2">
      <c r="A804">
        <v>10099</v>
      </c>
      <c r="B804" t="s">
        <v>3280</v>
      </c>
      <c r="C804">
        <v>0</v>
      </c>
      <c r="D804" t="s">
        <v>1765</v>
      </c>
    </row>
    <row r="805" spans="1:4" x14ac:dyDescent="0.2">
      <c r="A805">
        <v>642</v>
      </c>
      <c r="B805" t="s">
        <v>1511</v>
      </c>
      <c r="C805">
        <v>1</v>
      </c>
      <c r="D805" t="s">
        <v>1890</v>
      </c>
    </row>
    <row r="806" spans="1:4" x14ac:dyDescent="0.2">
      <c r="A806">
        <v>10217</v>
      </c>
      <c r="B806" t="s">
        <v>3281</v>
      </c>
      <c r="C806">
        <v>0</v>
      </c>
      <c r="D806" t="s">
        <v>1895</v>
      </c>
    </row>
    <row r="807" spans="1:4" x14ac:dyDescent="0.2">
      <c r="A807">
        <v>427</v>
      </c>
      <c r="B807" t="s">
        <v>3282</v>
      </c>
      <c r="C807">
        <v>0</v>
      </c>
      <c r="D807" t="s">
        <v>1887</v>
      </c>
    </row>
    <row r="808" spans="1:4" x14ac:dyDescent="0.2">
      <c r="A808">
        <v>539</v>
      </c>
      <c r="B808" t="s">
        <v>1480</v>
      </c>
      <c r="C808">
        <v>0</v>
      </c>
      <c r="D808" t="s">
        <v>1901</v>
      </c>
    </row>
    <row r="809" spans="1:4" x14ac:dyDescent="0.2">
      <c r="A809">
        <v>381</v>
      </c>
      <c r="B809" t="s">
        <v>3283</v>
      </c>
      <c r="C809">
        <v>0</v>
      </c>
      <c r="D809" t="s">
        <v>1765</v>
      </c>
    </row>
    <row r="810" spans="1:4" x14ac:dyDescent="0.2">
      <c r="A810">
        <v>587</v>
      </c>
      <c r="B810" t="s">
        <v>3284</v>
      </c>
      <c r="C810">
        <v>0</v>
      </c>
      <c r="D810" t="s">
        <v>2994</v>
      </c>
    </row>
    <row r="811" spans="1:4" x14ac:dyDescent="0.2">
      <c r="A811">
        <v>492</v>
      </c>
      <c r="B811" t="s">
        <v>3285</v>
      </c>
      <c r="C811">
        <v>0</v>
      </c>
      <c r="D811" t="s">
        <v>1263</v>
      </c>
    </row>
    <row r="812" spans="1:4" x14ac:dyDescent="0.2">
      <c r="A812">
        <v>525</v>
      </c>
      <c r="B812" t="s">
        <v>3286</v>
      </c>
      <c r="C812">
        <v>0</v>
      </c>
      <c r="D812" t="s">
        <v>2994</v>
      </c>
    </row>
    <row r="813" spans="1:4" x14ac:dyDescent="0.2">
      <c r="A813">
        <v>10138</v>
      </c>
      <c r="B813" t="s">
        <v>1833</v>
      </c>
      <c r="C813">
        <v>1</v>
      </c>
      <c r="D813" t="s">
        <v>1922</v>
      </c>
    </row>
    <row r="814" spans="1:4" x14ac:dyDescent="0.2">
      <c r="A814">
        <v>10213</v>
      </c>
      <c r="B814" t="s">
        <v>2115</v>
      </c>
      <c r="C814">
        <v>0</v>
      </c>
      <c r="D814" t="s">
        <v>1895</v>
      </c>
    </row>
    <row r="815" spans="1:4" x14ac:dyDescent="0.2">
      <c r="A815">
        <v>10292</v>
      </c>
      <c r="B815" t="s">
        <v>2789</v>
      </c>
      <c r="C815">
        <v>0</v>
      </c>
      <c r="D815" t="s">
        <v>1891</v>
      </c>
    </row>
    <row r="816" spans="1:4" x14ac:dyDescent="0.2">
      <c r="A816">
        <v>10012</v>
      </c>
      <c r="B816" t="s">
        <v>3287</v>
      </c>
      <c r="C816">
        <v>0</v>
      </c>
      <c r="D816" t="s">
        <v>1895</v>
      </c>
    </row>
    <row r="817" spans="1:4" x14ac:dyDescent="0.2">
      <c r="A817">
        <v>243</v>
      </c>
      <c r="B817" t="s">
        <v>1399</v>
      </c>
      <c r="C817">
        <v>1</v>
      </c>
      <c r="D817" t="s">
        <v>1891</v>
      </c>
    </row>
    <row r="818" spans="1:4" x14ac:dyDescent="0.2">
      <c r="A818">
        <v>117</v>
      </c>
      <c r="B818" t="s">
        <v>2270</v>
      </c>
      <c r="C818">
        <v>0</v>
      </c>
      <c r="D818" t="s">
        <v>1765</v>
      </c>
    </row>
    <row r="819" spans="1:4" x14ac:dyDescent="0.2">
      <c r="A819">
        <v>236</v>
      </c>
      <c r="B819" t="s">
        <v>3288</v>
      </c>
      <c r="C819">
        <v>0</v>
      </c>
      <c r="D819" t="s">
        <v>1765</v>
      </c>
    </row>
    <row r="820" spans="1:4" x14ac:dyDescent="0.2">
      <c r="A820">
        <v>64</v>
      </c>
      <c r="B820" t="s">
        <v>1362</v>
      </c>
      <c r="C820">
        <v>1</v>
      </c>
      <c r="D820" t="s">
        <v>1765</v>
      </c>
    </row>
    <row r="821" spans="1:4" x14ac:dyDescent="0.2">
      <c r="A821">
        <v>10045</v>
      </c>
      <c r="B821" t="s">
        <v>2536</v>
      </c>
      <c r="C821">
        <v>1</v>
      </c>
      <c r="D821" t="s">
        <v>1765</v>
      </c>
    </row>
    <row r="822" spans="1:4" x14ac:dyDescent="0.2">
      <c r="A822">
        <v>116</v>
      </c>
      <c r="B822" t="s">
        <v>1375</v>
      </c>
      <c r="C822">
        <v>1</v>
      </c>
      <c r="D822" t="s">
        <v>1765</v>
      </c>
    </row>
    <row r="823" spans="1:4" x14ac:dyDescent="0.2">
      <c r="A823">
        <v>118</v>
      </c>
      <c r="B823" t="s">
        <v>3289</v>
      </c>
      <c r="C823">
        <v>0</v>
      </c>
      <c r="D823" t="s">
        <v>1765</v>
      </c>
    </row>
    <row r="824" spans="1:4" x14ac:dyDescent="0.2">
      <c r="A824">
        <v>10363</v>
      </c>
      <c r="B824" t="s">
        <v>2000</v>
      </c>
      <c r="C824">
        <v>1</v>
      </c>
      <c r="D824" t="s">
        <v>1765</v>
      </c>
    </row>
    <row r="825" spans="1:4" x14ac:dyDescent="0.2">
      <c r="A825">
        <v>674</v>
      </c>
      <c r="B825" t="s">
        <v>1521</v>
      </c>
      <c r="C825">
        <v>1</v>
      </c>
      <c r="D825" t="s">
        <v>1263</v>
      </c>
    </row>
    <row r="826" spans="1:4" x14ac:dyDescent="0.2">
      <c r="A826">
        <v>244</v>
      </c>
      <c r="B826" t="s">
        <v>3290</v>
      </c>
      <c r="C826">
        <v>0</v>
      </c>
      <c r="D826" t="s">
        <v>1892</v>
      </c>
    </row>
    <row r="827" spans="1:4" x14ac:dyDescent="0.2">
      <c r="A827">
        <v>10066</v>
      </c>
      <c r="B827" t="s">
        <v>1663</v>
      </c>
      <c r="C827">
        <v>0</v>
      </c>
      <c r="D827" t="s">
        <v>1895</v>
      </c>
    </row>
    <row r="828" spans="1:4" x14ac:dyDescent="0.2">
      <c r="A828">
        <v>10102</v>
      </c>
      <c r="B828" t="s">
        <v>1818</v>
      </c>
      <c r="C828">
        <v>1</v>
      </c>
      <c r="D828" t="s">
        <v>1890</v>
      </c>
    </row>
    <row r="829" spans="1:4" x14ac:dyDescent="0.2">
      <c r="A829">
        <v>10348</v>
      </c>
      <c r="B829" t="s">
        <v>3291</v>
      </c>
      <c r="C829">
        <v>1</v>
      </c>
      <c r="D829" t="s">
        <v>1765</v>
      </c>
    </row>
    <row r="830" spans="1:4" x14ac:dyDescent="0.2">
      <c r="A830">
        <v>446</v>
      </c>
      <c r="B830" t="s">
        <v>1459</v>
      </c>
      <c r="C830">
        <v>1</v>
      </c>
      <c r="D830" t="s">
        <v>1888</v>
      </c>
    </row>
    <row r="831" spans="1:4" x14ac:dyDescent="0.2">
      <c r="A831">
        <v>610</v>
      </c>
      <c r="B831" t="s">
        <v>3292</v>
      </c>
      <c r="C831">
        <v>0</v>
      </c>
      <c r="D831" t="s">
        <v>1897</v>
      </c>
    </row>
    <row r="832" spans="1:4" x14ac:dyDescent="0.2">
      <c r="A832">
        <v>468</v>
      </c>
      <c r="B832" t="s">
        <v>3293</v>
      </c>
      <c r="C832">
        <v>0</v>
      </c>
      <c r="D832" t="s">
        <v>1906</v>
      </c>
    </row>
    <row r="833" spans="1:4" x14ac:dyDescent="0.2">
      <c r="A833">
        <v>10074</v>
      </c>
      <c r="B833" t="s">
        <v>1667</v>
      </c>
      <c r="C833">
        <v>1</v>
      </c>
      <c r="D833" t="s">
        <v>1765</v>
      </c>
    </row>
    <row r="834" spans="1:4" x14ac:dyDescent="0.2">
      <c r="A834">
        <v>533</v>
      </c>
      <c r="B834" t="s">
        <v>3294</v>
      </c>
      <c r="C834">
        <v>0</v>
      </c>
      <c r="D834" t="s">
        <v>1765</v>
      </c>
    </row>
    <row r="835" spans="1:4" x14ac:dyDescent="0.2">
      <c r="A835">
        <v>504</v>
      </c>
      <c r="B835" t="s">
        <v>1472</v>
      </c>
      <c r="C835">
        <v>1</v>
      </c>
      <c r="D835" t="s">
        <v>1897</v>
      </c>
    </row>
    <row r="836" spans="1:4" x14ac:dyDescent="0.2">
      <c r="A836">
        <v>607</v>
      </c>
      <c r="B836" t="s">
        <v>3295</v>
      </c>
      <c r="C836">
        <v>0</v>
      </c>
      <c r="D836" t="s">
        <v>1888</v>
      </c>
    </row>
    <row r="837" spans="1:4" x14ac:dyDescent="0.2">
      <c r="A837">
        <v>126</v>
      </c>
      <c r="B837" t="s">
        <v>1376</v>
      </c>
      <c r="C837">
        <v>1</v>
      </c>
      <c r="D837" t="s">
        <v>1890</v>
      </c>
    </row>
    <row r="838" spans="1:4" x14ac:dyDescent="0.2">
      <c r="A838">
        <v>10156</v>
      </c>
      <c r="B838" t="s">
        <v>1871</v>
      </c>
      <c r="C838">
        <v>0</v>
      </c>
      <c r="D838" t="s">
        <v>1904</v>
      </c>
    </row>
    <row r="839" spans="1:4" x14ac:dyDescent="0.2">
      <c r="A839">
        <v>138</v>
      </c>
      <c r="B839" t="s">
        <v>1379</v>
      </c>
      <c r="C839">
        <v>1</v>
      </c>
      <c r="D839" t="s">
        <v>1897</v>
      </c>
    </row>
    <row r="840" spans="1:4" x14ac:dyDescent="0.2">
      <c r="A840">
        <v>343</v>
      </c>
      <c r="B840" t="s">
        <v>1440</v>
      </c>
      <c r="C840">
        <v>1</v>
      </c>
      <c r="D840" t="s">
        <v>1906</v>
      </c>
    </row>
    <row r="841" spans="1:4" x14ac:dyDescent="0.2">
      <c r="A841">
        <v>510</v>
      </c>
      <c r="B841" t="s">
        <v>3296</v>
      </c>
      <c r="C841">
        <v>0</v>
      </c>
      <c r="D841" t="s">
        <v>1904</v>
      </c>
    </row>
    <row r="842" spans="1:4" x14ac:dyDescent="0.2">
      <c r="A842">
        <v>10019</v>
      </c>
      <c r="B842" t="s">
        <v>1552</v>
      </c>
      <c r="C842">
        <v>1</v>
      </c>
      <c r="D842" t="s">
        <v>1904</v>
      </c>
    </row>
    <row r="843" spans="1:4" x14ac:dyDescent="0.2">
      <c r="A843">
        <v>701</v>
      </c>
      <c r="B843" t="s">
        <v>1529</v>
      </c>
      <c r="C843">
        <v>1</v>
      </c>
      <c r="D843" t="s">
        <v>1890</v>
      </c>
    </row>
    <row r="844" spans="1:4" x14ac:dyDescent="0.2">
      <c r="A844">
        <v>512</v>
      </c>
      <c r="B844" t="s">
        <v>3297</v>
      </c>
      <c r="C844">
        <v>0</v>
      </c>
      <c r="D844" t="s">
        <v>1897</v>
      </c>
    </row>
    <row r="845" spans="1:4" x14ac:dyDescent="0.2">
      <c r="A845">
        <v>10096</v>
      </c>
      <c r="B845" t="s">
        <v>3298</v>
      </c>
      <c r="C845">
        <v>0</v>
      </c>
      <c r="D845" t="s">
        <v>1895</v>
      </c>
    </row>
    <row r="846" spans="1:4" x14ac:dyDescent="0.2">
      <c r="A846">
        <v>10100</v>
      </c>
      <c r="B846" t="s">
        <v>1816</v>
      </c>
      <c r="C846">
        <v>0</v>
      </c>
      <c r="D846" t="s">
        <v>1890</v>
      </c>
    </row>
    <row r="847" spans="1:4" x14ac:dyDescent="0.2">
      <c r="A847">
        <v>10234</v>
      </c>
      <c r="B847" t="s">
        <v>2271</v>
      </c>
      <c r="C847">
        <v>0</v>
      </c>
      <c r="D847" t="s">
        <v>1887</v>
      </c>
    </row>
    <row r="848" spans="1:4" x14ac:dyDescent="0.2">
      <c r="A848">
        <v>639</v>
      </c>
      <c r="B848" t="s">
        <v>3299</v>
      </c>
      <c r="C848">
        <v>0</v>
      </c>
      <c r="D848" t="s">
        <v>1897</v>
      </c>
    </row>
    <row r="849" spans="1:4" x14ac:dyDescent="0.2">
      <c r="A849">
        <v>10343</v>
      </c>
      <c r="B849" t="s">
        <v>3300</v>
      </c>
      <c r="C849">
        <v>0</v>
      </c>
      <c r="D849" t="s">
        <v>1904</v>
      </c>
    </row>
    <row r="850" spans="1:4" x14ac:dyDescent="0.2">
      <c r="A850">
        <v>10038</v>
      </c>
      <c r="B850" t="s">
        <v>1554</v>
      </c>
      <c r="C850">
        <v>0</v>
      </c>
      <c r="D850" t="s">
        <v>1906</v>
      </c>
    </row>
    <row r="851" spans="1:4" x14ac:dyDescent="0.2">
      <c r="A851">
        <v>10340</v>
      </c>
      <c r="B851" t="s">
        <v>2272</v>
      </c>
      <c r="C851">
        <v>0</v>
      </c>
      <c r="D851" t="s">
        <v>1906</v>
      </c>
    </row>
    <row r="852" spans="1:4" x14ac:dyDescent="0.2">
      <c r="A852">
        <v>10164</v>
      </c>
      <c r="B852" t="s">
        <v>1878</v>
      </c>
      <c r="C852">
        <v>1</v>
      </c>
      <c r="D852" t="s">
        <v>1906</v>
      </c>
    </row>
    <row r="853" spans="1:4" x14ac:dyDescent="0.2">
      <c r="A853">
        <v>540</v>
      </c>
      <c r="B853" t="s">
        <v>3301</v>
      </c>
      <c r="C853">
        <v>0</v>
      </c>
      <c r="D853" t="s">
        <v>1901</v>
      </c>
    </row>
    <row r="854" spans="1:4" x14ac:dyDescent="0.2">
      <c r="A854">
        <v>688</v>
      </c>
      <c r="B854" t="s">
        <v>3302</v>
      </c>
      <c r="C854">
        <v>0</v>
      </c>
      <c r="D854" t="s">
        <v>1897</v>
      </c>
    </row>
    <row r="855" spans="1:4" x14ac:dyDescent="0.2">
      <c r="A855">
        <v>10140</v>
      </c>
      <c r="B855" t="s">
        <v>3303</v>
      </c>
      <c r="C855">
        <v>0</v>
      </c>
      <c r="D855" t="s">
        <v>1765</v>
      </c>
    </row>
    <row r="856" spans="1:4" x14ac:dyDescent="0.2">
      <c r="A856">
        <v>115</v>
      </c>
      <c r="B856" t="s">
        <v>1374</v>
      </c>
      <c r="C856">
        <v>1</v>
      </c>
      <c r="D856" t="s">
        <v>1890</v>
      </c>
    </row>
    <row r="857" spans="1:4" x14ac:dyDescent="0.2">
      <c r="A857">
        <v>675</v>
      </c>
      <c r="B857" t="s">
        <v>3304</v>
      </c>
      <c r="C857">
        <v>0</v>
      </c>
      <c r="D857" t="s">
        <v>1890</v>
      </c>
    </row>
    <row r="858" spans="1:4" x14ac:dyDescent="0.2">
      <c r="A858">
        <v>310</v>
      </c>
      <c r="B858" t="s">
        <v>1430</v>
      </c>
      <c r="C858">
        <v>1</v>
      </c>
      <c r="D858" t="s">
        <v>1888</v>
      </c>
    </row>
    <row r="859" spans="1:4" x14ac:dyDescent="0.2">
      <c r="A859">
        <v>192</v>
      </c>
      <c r="B859" t="s">
        <v>2352</v>
      </c>
      <c r="C859">
        <v>1</v>
      </c>
      <c r="D859" t="s">
        <v>1263</v>
      </c>
    </row>
    <row r="860" spans="1:4" x14ac:dyDescent="0.2">
      <c r="A860">
        <v>10009</v>
      </c>
      <c r="B860" t="s">
        <v>3305</v>
      </c>
      <c r="C860">
        <v>0</v>
      </c>
      <c r="D860" t="s">
        <v>1904</v>
      </c>
    </row>
    <row r="861" spans="1:4" x14ac:dyDescent="0.2">
      <c r="A861">
        <v>479</v>
      </c>
      <c r="B861" t="s">
        <v>2273</v>
      </c>
      <c r="C861">
        <v>1</v>
      </c>
      <c r="D861" t="s">
        <v>1891</v>
      </c>
    </row>
    <row r="862" spans="1:4" x14ac:dyDescent="0.2">
      <c r="A862">
        <v>337</v>
      </c>
      <c r="B862" t="s">
        <v>1438</v>
      </c>
      <c r="C862">
        <v>1</v>
      </c>
      <c r="D862" t="s">
        <v>1889</v>
      </c>
    </row>
    <row r="863" spans="1:4" x14ac:dyDescent="0.2">
      <c r="A863">
        <v>132</v>
      </c>
      <c r="B863" t="s">
        <v>3306</v>
      </c>
      <c r="C863">
        <v>0</v>
      </c>
      <c r="D863" t="s">
        <v>1891</v>
      </c>
    </row>
    <row r="864" spans="1:4" x14ac:dyDescent="0.2">
      <c r="A864">
        <v>368</v>
      </c>
      <c r="B864" t="s">
        <v>3307</v>
      </c>
      <c r="C864">
        <v>0</v>
      </c>
      <c r="D864" t="s">
        <v>1891</v>
      </c>
    </row>
    <row r="865" spans="1:4" x14ac:dyDescent="0.2">
      <c r="A865">
        <v>292</v>
      </c>
      <c r="B865" t="s">
        <v>1421</v>
      </c>
      <c r="C865">
        <v>1</v>
      </c>
      <c r="D865" t="s">
        <v>1891</v>
      </c>
    </row>
    <row r="866" spans="1:4" x14ac:dyDescent="0.2">
      <c r="A866">
        <v>297</v>
      </c>
      <c r="B866" t="s">
        <v>3308</v>
      </c>
      <c r="C866">
        <v>0</v>
      </c>
      <c r="D866" t="s">
        <v>1891</v>
      </c>
    </row>
    <row r="867" spans="1:4" x14ac:dyDescent="0.2">
      <c r="A867">
        <v>302</v>
      </c>
      <c r="B867" t="s">
        <v>1425</v>
      </c>
      <c r="C867">
        <v>1</v>
      </c>
      <c r="D867" t="s">
        <v>1889</v>
      </c>
    </row>
    <row r="868" spans="1:4" x14ac:dyDescent="0.2">
      <c r="A868">
        <v>10290</v>
      </c>
      <c r="B868" t="s">
        <v>3309</v>
      </c>
      <c r="C868">
        <v>0</v>
      </c>
      <c r="D868" t="s">
        <v>1891</v>
      </c>
    </row>
    <row r="869" spans="1:4" x14ac:dyDescent="0.2">
      <c r="A869">
        <v>10143</v>
      </c>
      <c r="B869" t="s">
        <v>1958</v>
      </c>
      <c r="C869">
        <v>1</v>
      </c>
      <c r="D869" t="s">
        <v>1891</v>
      </c>
    </row>
    <row r="870" spans="1:4" x14ac:dyDescent="0.2">
      <c r="A870">
        <v>10201</v>
      </c>
      <c r="B870" t="s">
        <v>1959</v>
      </c>
      <c r="C870">
        <v>0</v>
      </c>
      <c r="D870" t="s">
        <v>1263</v>
      </c>
    </row>
    <row r="871" spans="1:4" x14ac:dyDescent="0.2">
      <c r="A871">
        <v>10173</v>
      </c>
      <c r="B871" t="s">
        <v>1882</v>
      </c>
      <c r="C871">
        <v>1</v>
      </c>
      <c r="D871" t="s">
        <v>1891</v>
      </c>
    </row>
    <row r="872" spans="1:4" x14ac:dyDescent="0.2">
      <c r="A872">
        <v>10275</v>
      </c>
      <c r="B872" t="s">
        <v>2274</v>
      </c>
      <c r="C872">
        <v>1</v>
      </c>
      <c r="D872" t="s">
        <v>1891</v>
      </c>
    </row>
    <row r="873" spans="1:4" x14ac:dyDescent="0.2">
      <c r="A873">
        <v>411</v>
      </c>
      <c r="B873" t="s">
        <v>3310</v>
      </c>
      <c r="C873">
        <v>0</v>
      </c>
      <c r="D873" t="s">
        <v>1891</v>
      </c>
    </row>
    <row r="874" spans="1:4" x14ac:dyDescent="0.2">
      <c r="A874">
        <v>499</v>
      </c>
      <c r="B874" t="s">
        <v>3311</v>
      </c>
      <c r="C874">
        <v>0</v>
      </c>
      <c r="D874" t="s">
        <v>1891</v>
      </c>
    </row>
    <row r="875" spans="1:4" x14ac:dyDescent="0.2">
      <c r="A875">
        <v>10033</v>
      </c>
      <c r="B875" t="s">
        <v>2559</v>
      </c>
      <c r="C875">
        <v>1</v>
      </c>
      <c r="D875" t="s">
        <v>1891</v>
      </c>
    </row>
    <row r="876" spans="1:4" x14ac:dyDescent="0.2">
      <c r="A876">
        <v>621</v>
      </c>
      <c r="B876" t="s">
        <v>3312</v>
      </c>
      <c r="C876">
        <v>0</v>
      </c>
      <c r="D876" t="s">
        <v>1891</v>
      </c>
    </row>
    <row r="877" spans="1:4" x14ac:dyDescent="0.2">
      <c r="A877">
        <v>10389</v>
      </c>
      <c r="B877" t="s">
        <v>2126</v>
      </c>
      <c r="C877">
        <v>1</v>
      </c>
      <c r="D877" t="s">
        <v>1892</v>
      </c>
    </row>
    <row r="878" spans="1:4" x14ac:dyDescent="0.2">
      <c r="A878">
        <v>573</v>
      </c>
      <c r="B878" t="s">
        <v>3313</v>
      </c>
      <c r="C878">
        <v>0</v>
      </c>
      <c r="D878" t="s">
        <v>1904</v>
      </c>
    </row>
    <row r="879" spans="1:4" x14ac:dyDescent="0.2">
      <c r="A879">
        <v>10034</v>
      </c>
      <c r="B879" t="s">
        <v>3314</v>
      </c>
      <c r="C879">
        <v>0</v>
      </c>
      <c r="D879" t="s">
        <v>1891</v>
      </c>
    </row>
    <row r="880" spans="1:4" x14ac:dyDescent="0.2">
      <c r="A880">
        <v>630</v>
      </c>
      <c r="B880" t="s">
        <v>2829</v>
      </c>
      <c r="C880">
        <v>0</v>
      </c>
      <c r="D880" t="s">
        <v>1891</v>
      </c>
    </row>
    <row r="881" spans="1:4" x14ac:dyDescent="0.2">
      <c r="A881">
        <v>513</v>
      </c>
      <c r="B881" t="s">
        <v>3315</v>
      </c>
      <c r="C881">
        <v>0</v>
      </c>
      <c r="D881" t="s">
        <v>1897</v>
      </c>
    </row>
    <row r="882" spans="1:4" x14ac:dyDescent="0.2">
      <c r="A882">
        <v>10048</v>
      </c>
      <c r="B882" t="s">
        <v>3316</v>
      </c>
      <c r="C882">
        <v>0</v>
      </c>
      <c r="D882" t="s">
        <v>1897</v>
      </c>
    </row>
    <row r="883" spans="1:4" x14ac:dyDescent="0.2">
      <c r="A883">
        <v>406</v>
      </c>
      <c r="B883" t="s">
        <v>1452</v>
      </c>
      <c r="C883">
        <v>1</v>
      </c>
      <c r="D883" t="s">
        <v>1891</v>
      </c>
    </row>
    <row r="884" spans="1:4" x14ac:dyDescent="0.2">
      <c r="A884">
        <v>619</v>
      </c>
      <c r="B884" t="s">
        <v>3317</v>
      </c>
      <c r="C884">
        <v>0</v>
      </c>
      <c r="D884" t="s">
        <v>2994</v>
      </c>
    </row>
    <row r="885" spans="1:4" x14ac:dyDescent="0.2">
      <c r="A885">
        <v>10091</v>
      </c>
      <c r="B885" t="s">
        <v>1672</v>
      </c>
      <c r="C885">
        <v>0</v>
      </c>
      <c r="D885" t="s">
        <v>1897</v>
      </c>
    </row>
    <row r="886" spans="1:4" x14ac:dyDescent="0.2">
      <c r="A886">
        <v>10357</v>
      </c>
      <c r="B886" t="s">
        <v>1997</v>
      </c>
      <c r="C886">
        <v>0</v>
      </c>
      <c r="D886" t="s">
        <v>1897</v>
      </c>
    </row>
    <row r="887" spans="1:4" x14ac:dyDescent="0.2">
      <c r="A887">
        <v>10029</v>
      </c>
      <c r="B887" t="s">
        <v>3318</v>
      </c>
      <c r="C887">
        <v>0</v>
      </c>
      <c r="D887" t="s">
        <v>1901</v>
      </c>
    </row>
    <row r="888" spans="1:4" x14ac:dyDescent="0.2">
      <c r="A888">
        <v>92</v>
      </c>
      <c r="B888" t="s">
        <v>3319</v>
      </c>
      <c r="C888">
        <v>0</v>
      </c>
      <c r="D888" t="s">
        <v>1897</v>
      </c>
    </row>
    <row r="889" spans="1:4" x14ac:dyDescent="0.2">
      <c r="A889">
        <v>350</v>
      </c>
      <c r="B889" t="s">
        <v>3320</v>
      </c>
      <c r="C889">
        <v>0</v>
      </c>
      <c r="D889" t="s">
        <v>1897</v>
      </c>
    </row>
    <row r="890" spans="1:4" x14ac:dyDescent="0.2">
      <c r="A890">
        <v>10362</v>
      </c>
      <c r="B890" t="s">
        <v>1999</v>
      </c>
      <c r="C890">
        <v>1</v>
      </c>
      <c r="D890" t="s">
        <v>1922</v>
      </c>
    </row>
    <row r="891" spans="1:4" x14ac:dyDescent="0.2">
      <c r="A891">
        <v>545</v>
      </c>
      <c r="B891" t="s">
        <v>3321</v>
      </c>
      <c r="C891">
        <v>0</v>
      </c>
      <c r="D891" t="s">
        <v>1897</v>
      </c>
    </row>
    <row r="892" spans="1:4" x14ac:dyDescent="0.2">
      <c r="A892">
        <v>10028</v>
      </c>
      <c r="B892" t="s">
        <v>3322</v>
      </c>
      <c r="C892">
        <v>0</v>
      </c>
      <c r="D892" t="s">
        <v>1889</v>
      </c>
    </row>
    <row r="893" spans="1:4" x14ac:dyDescent="0.2">
      <c r="A893">
        <v>141</v>
      </c>
      <c r="B893" t="s">
        <v>1380</v>
      </c>
      <c r="C893">
        <v>1</v>
      </c>
      <c r="D893" t="s">
        <v>1897</v>
      </c>
    </row>
    <row r="894" spans="1:4" x14ac:dyDescent="0.2">
      <c r="A894">
        <v>10212</v>
      </c>
      <c r="B894" t="s">
        <v>1960</v>
      </c>
      <c r="C894">
        <v>0</v>
      </c>
      <c r="D894" t="s">
        <v>1895</v>
      </c>
    </row>
    <row r="895" spans="1:4" x14ac:dyDescent="0.2">
      <c r="A895">
        <v>595</v>
      </c>
      <c r="B895" t="s">
        <v>3323</v>
      </c>
      <c r="C895">
        <v>0</v>
      </c>
      <c r="D895" t="s">
        <v>1901</v>
      </c>
    </row>
    <row r="896" spans="1:4" x14ac:dyDescent="0.2">
      <c r="A896">
        <v>10183</v>
      </c>
      <c r="B896" t="s">
        <v>1961</v>
      </c>
      <c r="C896">
        <v>1</v>
      </c>
      <c r="D896" t="s">
        <v>1887</v>
      </c>
    </row>
    <row r="897" spans="1:4" x14ac:dyDescent="0.2">
      <c r="A897">
        <v>589</v>
      </c>
      <c r="B897" t="s">
        <v>3324</v>
      </c>
      <c r="C897">
        <v>0</v>
      </c>
      <c r="D897" t="s">
        <v>1888</v>
      </c>
    </row>
    <row r="898" spans="1:4" x14ac:dyDescent="0.2">
      <c r="A898">
        <v>10402</v>
      </c>
      <c r="B898" t="s">
        <v>2288</v>
      </c>
      <c r="C898">
        <v>1</v>
      </c>
      <c r="D898" t="s">
        <v>1891</v>
      </c>
    </row>
    <row r="899" spans="1:4" x14ac:dyDescent="0.2">
      <c r="A899">
        <v>59</v>
      </c>
      <c r="B899" t="s">
        <v>1359</v>
      </c>
      <c r="C899">
        <v>1</v>
      </c>
      <c r="D899" t="s">
        <v>1891</v>
      </c>
    </row>
    <row r="900" spans="1:4" x14ac:dyDescent="0.2">
      <c r="A900">
        <v>10415</v>
      </c>
      <c r="B900" t="s">
        <v>2540</v>
      </c>
      <c r="C900">
        <v>1</v>
      </c>
      <c r="D900" t="s">
        <v>1765</v>
      </c>
    </row>
    <row r="901" spans="1:4" x14ac:dyDescent="0.2">
      <c r="A901">
        <v>125</v>
      </c>
      <c r="B901" t="s">
        <v>3325</v>
      </c>
      <c r="C901">
        <v>0</v>
      </c>
      <c r="D901" t="s">
        <v>1888</v>
      </c>
    </row>
    <row r="902" spans="1:4" x14ac:dyDescent="0.2">
      <c r="A902">
        <v>497</v>
      </c>
      <c r="B902" t="s">
        <v>3326</v>
      </c>
      <c r="C902">
        <v>0</v>
      </c>
      <c r="D902" t="s">
        <v>1901</v>
      </c>
    </row>
    <row r="903" spans="1:4" x14ac:dyDescent="0.2">
      <c r="A903">
        <v>408</v>
      </c>
      <c r="B903" t="s">
        <v>3327</v>
      </c>
      <c r="C903">
        <v>0</v>
      </c>
      <c r="D903" t="s">
        <v>1901</v>
      </c>
    </row>
    <row r="906" spans="1:4" x14ac:dyDescent="0.2">
      <c r="A906" s="103" t="s">
        <v>3328</v>
      </c>
    </row>
    <row r="907" spans="1:4" x14ac:dyDescent="0.2">
      <c r="A907" s="103" t="s">
        <v>3329</v>
      </c>
      <c r="B907" s="103" t="s">
        <v>3330</v>
      </c>
      <c r="C907" s="57">
        <v>1</v>
      </c>
      <c r="D907" s="104" t="s">
        <v>3331</v>
      </c>
    </row>
  </sheetData>
  <sortState ref="A1:D425">
    <sortCondition ref="A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5:I40"/>
  <sheetViews>
    <sheetView workbookViewId="0"/>
  </sheetViews>
  <sheetFormatPr baseColWidth="10" defaultRowHeight="12.75" x14ac:dyDescent="0.2"/>
  <sheetData>
    <row r="5" spans="1:9" x14ac:dyDescent="0.2">
      <c r="A5" t="s">
        <v>1592</v>
      </c>
      <c r="B5" t="s">
        <v>1603</v>
      </c>
      <c r="E5">
        <v>1</v>
      </c>
      <c r="F5">
        <v>1</v>
      </c>
      <c r="G5" t="s">
        <v>1592</v>
      </c>
      <c r="H5" s="33" t="s">
        <v>1659</v>
      </c>
      <c r="I5" t="str">
        <f>"="&amp;G5&amp;H5</f>
        <v>=IBEM!J9</v>
      </c>
    </row>
    <row r="6" spans="1:9" x14ac:dyDescent="0.2">
      <c r="A6" t="s">
        <v>1593</v>
      </c>
      <c r="B6" t="s">
        <v>1611</v>
      </c>
      <c r="E6">
        <v>1</v>
      </c>
      <c r="F6">
        <v>2</v>
      </c>
      <c r="G6" t="s">
        <v>1593</v>
      </c>
      <c r="H6" s="33" t="s">
        <v>1659</v>
      </c>
      <c r="I6" t="str">
        <f t="shared" ref="I6:I40" si="0">"="&amp;G6&amp;H6</f>
        <v>=DBEM!J9</v>
      </c>
    </row>
    <row r="7" spans="1:9" x14ac:dyDescent="0.2">
      <c r="A7" t="s">
        <v>1591</v>
      </c>
      <c r="B7" t="s">
        <v>1619</v>
      </c>
      <c r="E7">
        <v>1</v>
      </c>
      <c r="F7">
        <v>3</v>
      </c>
      <c r="G7" t="s">
        <v>1591</v>
      </c>
      <c r="H7" s="33" t="s">
        <v>1659</v>
      </c>
      <c r="I7" t="str">
        <f t="shared" si="0"/>
        <v>=EBEM!J9</v>
      </c>
    </row>
    <row r="8" spans="1:9" x14ac:dyDescent="0.2">
      <c r="A8" t="s">
        <v>1594</v>
      </c>
      <c r="B8" t="s">
        <v>1628</v>
      </c>
      <c r="E8">
        <v>1</v>
      </c>
      <c r="F8">
        <v>4</v>
      </c>
      <c r="G8" t="s">
        <v>1594</v>
      </c>
      <c r="H8" s="33" t="s">
        <v>1659</v>
      </c>
      <c r="I8" t="str">
        <f t="shared" si="0"/>
        <v>=IBEF!J9</v>
      </c>
    </row>
    <row r="9" spans="1:9" x14ac:dyDescent="0.2">
      <c r="A9" t="s">
        <v>1595</v>
      </c>
      <c r="B9" t="s">
        <v>1636</v>
      </c>
      <c r="E9">
        <v>1</v>
      </c>
      <c r="F9">
        <v>5</v>
      </c>
      <c r="G9" t="s">
        <v>1595</v>
      </c>
      <c r="H9" s="33" t="s">
        <v>1659</v>
      </c>
      <c r="I9" t="str">
        <f t="shared" si="0"/>
        <v>=DBEF!J9</v>
      </c>
    </row>
    <row r="10" spans="1:9" x14ac:dyDescent="0.2">
      <c r="A10" t="s">
        <v>1596</v>
      </c>
      <c r="B10" t="s">
        <v>1644</v>
      </c>
      <c r="E10">
        <v>1</v>
      </c>
      <c r="F10">
        <v>6</v>
      </c>
      <c r="G10" t="s">
        <v>1596</v>
      </c>
      <c r="H10" s="33" t="s">
        <v>1659</v>
      </c>
      <c r="I10" t="str">
        <f t="shared" si="0"/>
        <v>=EBEF!J9</v>
      </c>
    </row>
    <row r="11" spans="1:9" x14ac:dyDescent="0.2">
      <c r="A11" t="s">
        <v>1597</v>
      </c>
      <c r="B11" t="s">
        <v>1604</v>
      </c>
      <c r="E11">
        <v>2</v>
      </c>
      <c r="F11">
        <v>1</v>
      </c>
      <c r="G11" t="s">
        <v>1597</v>
      </c>
      <c r="H11" s="33" t="s">
        <v>1659</v>
      </c>
      <c r="I11" t="str">
        <f t="shared" si="0"/>
        <v>=IALM!J9</v>
      </c>
    </row>
    <row r="12" spans="1:9" x14ac:dyDescent="0.2">
      <c r="A12" t="s">
        <v>1598</v>
      </c>
      <c r="B12" t="s">
        <v>1612</v>
      </c>
      <c r="E12">
        <v>2</v>
      </c>
      <c r="F12">
        <v>2</v>
      </c>
      <c r="G12" t="s">
        <v>1598</v>
      </c>
      <c r="H12" s="33" t="s">
        <v>1659</v>
      </c>
      <c r="I12" t="str">
        <f t="shared" si="0"/>
        <v>=DALM!J9</v>
      </c>
    </row>
    <row r="13" spans="1:9" x14ac:dyDescent="0.2">
      <c r="A13" t="s">
        <v>1599</v>
      </c>
      <c r="B13" t="s">
        <v>1620</v>
      </c>
      <c r="E13">
        <v>2</v>
      </c>
      <c r="F13">
        <v>3</v>
      </c>
      <c r="G13" t="s">
        <v>1599</v>
      </c>
      <c r="H13" s="33" t="s">
        <v>1659</v>
      </c>
      <c r="I13" t="str">
        <f t="shared" si="0"/>
        <v>=EALM!J9</v>
      </c>
    </row>
    <row r="14" spans="1:9" x14ac:dyDescent="0.2">
      <c r="A14" t="s">
        <v>1600</v>
      </c>
      <c r="B14" t="s">
        <v>1629</v>
      </c>
      <c r="E14">
        <v>2</v>
      </c>
      <c r="F14">
        <v>4</v>
      </c>
      <c r="G14" t="s">
        <v>1600</v>
      </c>
      <c r="H14" s="33" t="s">
        <v>1659</v>
      </c>
      <c r="I14" t="str">
        <f t="shared" si="0"/>
        <v>=IALF!J9</v>
      </c>
    </row>
    <row r="15" spans="1:9" x14ac:dyDescent="0.2">
      <c r="A15" t="s">
        <v>1601</v>
      </c>
      <c r="B15" t="s">
        <v>1637</v>
      </c>
      <c r="E15">
        <v>2</v>
      </c>
      <c r="F15">
        <v>5</v>
      </c>
      <c r="G15" t="s">
        <v>1601</v>
      </c>
      <c r="H15" s="33" t="s">
        <v>1659</v>
      </c>
      <c r="I15" t="str">
        <f t="shared" si="0"/>
        <v>=DALF!J9</v>
      </c>
    </row>
    <row r="16" spans="1:9" x14ac:dyDescent="0.2">
      <c r="A16" t="s">
        <v>1602</v>
      </c>
      <c r="B16" t="s">
        <v>1645</v>
      </c>
      <c r="E16">
        <v>2</v>
      </c>
      <c r="F16">
        <v>6</v>
      </c>
      <c r="G16" t="s">
        <v>1602</v>
      </c>
      <c r="H16" s="33" t="s">
        <v>1659</v>
      </c>
      <c r="I16" t="str">
        <f t="shared" si="0"/>
        <v>=EALF!J9</v>
      </c>
    </row>
    <row r="17" spans="1:9" x14ac:dyDescent="0.2">
      <c r="A17" t="s">
        <v>1569</v>
      </c>
      <c r="B17" t="s">
        <v>1564</v>
      </c>
      <c r="E17">
        <v>3</v>
      </c>
      <c r="F17">
        <v>1</v>
      </c>
      <c r="G17" t="s">
        <v>1569</v>
      </c>
      <c r="H17" s="33" t="s">
        <v>1659</v>
      </c>
      <c r="I17" t="str">
        <f t="shared" si="0"/>
        <v>=IINM!J9</v>
      </c>
    </row>
    <row r="18" spans="1:9" x14ac:dyDescent="0.2">
      <c r="A18" t="s">
        <v>1567</v>
      </c>
      <c r="B18" t="s">
        <v>1565</v>
      </c>
      <c r="E18">
        <v>3</v>
      </c>
      <c r="F18">
        <v>2</v>
      </c>
      <c r="G18" t="s">
        <v>1567</v>
      </c>
      <c r="H18" s="33" t="s">
        <v>1659</v>
      </c>
      <c r="I18" t="str">
        <f t="shared" si="0"/>
        <v>=DINM!J9</v>
      </c>
    </row>
    <row r="19" spans="1:9" x14ac:dyDescent="0.2">
      <c r="A19" t="s">
        <v>1568</v>
      </c>
      <c r="B19" t="s">
        <v>1621</v>
      </c>
      <c r="E19">
        <v>3</v>
      </c>
      <c r="F19">
        <v>3</v>
      </c>
      <c r="G19" t="s">
        <v>1568</v>
      </c>
      <c r="H19" s="33" t="s">
        <v>1659</v>
      </c>
      <c r="I19" t="str">
        <f t="shared" si="0"/>
        <v>=EINM!J9</v>
      </c>
    </row>
    <row r="20" spans="1:9" x14ac:dyDescent="0.2">
      <c r="A20" t="s">
        <v>1571</v>
      </c>
      <c r="B20" t="s">
        <v>1572</v>
      </c>
      <c r="E20">
        <v>3</v>
      </c>
      <c r="F20">
        <v>4</v>
      </c>
      <c r="G20" t="s">
        <v>1571</v>
      </c>
      <c r="H20" s="33" t="s">
        <v>1659</v>
      </c>
      <c r="I20" t="str">
        <f t="shared" si="0"/>
        <v>=IINF!J9</v>
      </c>
    </row>
    <row r="21" spans="1:9" x14ac:dyDescent="0.2">
      <c r="A21" t="s">
        <v>1573</v>
      </c>
      <c r="B21" t="s">
        <v>1574</v>
      </c>
      <c r="E21">
        <v>3</v>
      </c>
      <c r="F21">
        <v>5</v>
      </c>
      <c r="G21" t="s">
        <v>1573</v>
      </c>
      <c r="H21" s="33" t="s">
        <v>1659</v>
      </c>
      <c r="I21" t="str">
        <f t="shared" si="0"/>
        <v>=DINF!J9</v>
      </c>
    </row>
    <row r="22" spans="1:9" x14ac:dyDescent="0.2">
      <c r="A22" t="s">
        <v>1570</v>
      </c>
      <c r="B22" t="s">
        <v>1646</v>
      </c>
      <c r="E22">
        <v>3</v>
      </c>
      <c r="F22">
        <v>6</v>
      </c>
      <c r="G22" t="s">
        <v>1570</v>
      </c>
      <c r="H22" s="33" t="s">
        <v>1659</v>
      </c>
      <c r="I22" t="str">
        <f t="shared" si="0"/>
        <v>=EINF!J9</v>
      </c>
    </row>
    <row r="23" spans="1:9" x14ac:dyDescent="0.2">
      <c r="A23" t="s">
        <v>1605</v>
      </c>
      <c r="B23" t="s">
        <v>1606</v>
      </c>
      <c r="E23">
        <v>4</v>
      </c>
      <c r="F23">
        <v>1</v>
      </c>
      <c r="G23" t="s">
        <v>1605</v>
      </c>
      <c r="H23" s="33" t="s">
        <v>1659</v>
      </c>
      <c r="I23" t="str">
        <f t="shared" si="0"/>
        <v>=IJUM!J9</v>
      </c>
    </row>
    <row r="24" spans="1:9" x14ac:dyDescent="0.2">
      <c r="A24" t="s">
        <v>1613</v>
      </c>
      <c r="B24" t="s">
        <v>1614</v>
      </c>
      <c r="E24">
        <v>4</v>
      </c>
      <c r="F24">
        <v>2</v>
      </c>
      <c r="G24" t="s">
        <v>1613</v>
      </c>
      <c r="H24" s="33" t="s">
        <v>1659</v>
      </c>
      <c r="I24" t="str">
        <f t="shared" si="0"/>
        <v>=DJUM!J9</v>
      </c>
    </row>
    <row r="25" spans="1:9" x14ac:dyDescent="0.2">
      <c r="A25" t="s">
        <v>1622</v>
      </c>
      <c r="B25" t="s">
        <v>1623</v>
      </c>
      <c r="E25">
        <v>4</v>
      </c>
      <c r="F25">
        <v>3</v>
      </c>
      <c r="G25" t="s">
        <v>1622</v>
      </c>
      <c r="H25" s="33" t="s">
        <v>1659</v>
      </c>
      <c r="I25" t="str">
        <f t="shared" si="0"/>
        <v>=EJUM!J9</v>
      </c>
    </row>
    <row r="26" spans="1:9" x14ac:dyDescent="0.2">
      <c r="A26" t="s">
        <v>1630</v>
      </c>
      <c r="B26" t="s">
        <v>1631</v>
      </c>
      <c r="E26">
        <v>4</v>
      </c>
      <c r="F26">
        <v>4</v>
      </c>
      <c r="G26" t="s">
        <v>1630</v>
      </c>
      <c r="H26" s="33" t="s">
        <v>1659</v>
      </c>
      <c r="I26" t="str">
        <f t="shared" si="0"/>
        <v>=IJUF!J9</v>
      </c>
    </row>
    <row r="27" spans="1:9" x14ac:dyDescent="0.2">
      <c r="A27" t="s">
        <v>1638</v>
      </c>
      <c r="B27" t="s">
        <v>1639</v>
      </c>
      <c r="E27">
        <v>4</v>
      </c>
      <c r="F27">
        <v>5</v>
      </c>
      <c r="G27" t="s">
        <v>1638</v>
      </c>
      <c r="H27" s="33" t="s">
        <v>1659</v>
      </c>
      <c r="I27" t="str">
        <f t="shared" si="0"/>
        <v>=DJUF!J9</v>
      </c>
    </row>
    <row r="28" spans="1:9" x14ac:dyDescent="0.2">
      <c r="A28" t="s">
        <v>1647</v>
      </c>
      <c r="B28" t="s">
        <v>1648</v>
      </c>
      <c r="E28">
        <v>4</v>
      </c>
      <c r="F28">
        <v>6</v>
      </c>
      <c r="G28" t="s">
        <v>1647</v>
      </c>
      <c r="H28" s="33" t="s">
        <v>1659</v>
      </c>
      <c r="I28" t="str">
        <f t="shared" si="0"/>
        <v>=EJUF!J9</v>
      </c>
    </row>
    <row r="29" spans="1:9" x14ac:dyDescent="0.2">
      <c r="A29" t="s">
        <v>1607</v>
      </c>
      <c r="B29" t="s">
        <v>1608</v>
      </c>
      <c r="E29">
        <v>5</v>
      </c>
      <c r="F29">
        <v>1</v>
      </c>
      <c r="G29" t="s">
        <v>1607</v>
      </c>
      <c r="H29" s="33" t="s">
        <v>1659</v>
      </c>
      <c r="I29" t="str">
        <f t="shared" si="0"/>
        <v>=I23M!J9</v>
      </c>
    </row>
    <row r="30" spans="1:9" x14ac:dyDescent="0.2">
      <c r="A30" t="s">
        <v>1615</v>
      </c>
      <c r="B30" t="s">
        <v>1616</v>
      </c>
      <c r="E30">
        <v>5</v>
      </c>
      <c r="F30">
        <v>2</v>
      </c>
      <c r="G30" t="s">
        <v>1615</v>
      </c>
      <c r="H30" s="33" t="s">
        <v>1659</v>
      </c>
      <c r="I30" t="str">
        <f t="shared" si="0"/>
        <v>=D23M!J9</v>
      </c>
    </row>
    <row r="31" spans="1:9" x14ac:dyDescent="0.2">
      <c r="A31" t="s">
        <v>1624</v>
      </c>
      <c r="B31" t="s">
        <v>1625</v>
      </c>
      <c r="E31">
        <v>5</v>
      </c>
      <c r="F31">
        <v>3</v>
      </c>
      <c r="G31" t="s">
        <v>1624</v>
      </c>
      <c r="H31" s="33" t="s">
        <v>1659</v>
      </c>
      <c r="I31" t="str">
        <f t="shared" si="0"/>
        <v>=E23M!J9</v>
      </c>
    </row>
    <row r="32" spans="1:9" x14ac:dyDescent="0.2">
      <c r="A32" t="s">
        <v>1632</v>
      </c>
      <c r="B32" t="s">
        <v>1633</v>
      </c>
      <c r="E32">
        <v>5</v>
      </c>
      <c r="F32">
        <v>4</v>
      </c>
      <c r="G32" t="s">
        <v>1632</v>
      </c>
      <c r="H32" s="33" t="s">
        <v>1659</v>
      </c>
      <c r="I32" t="str">
        <f t="shared" si="0"/>
        <v>=I23F!J9</v>
      </c>
    </row>
    <row r="33" spans="1:9" x14ac:dyDescent="0.2">
      <c r="A33" t="s">
        <v>1640</v>
      </c>
      <c r="B33" t="s">
        <v>1641</v>
      </c>
      <c r="E33">
        <v>5</v>
      </c>
      <c r="F33">
        <v>5</v>
      </c>
      <c r="G33" t="s">
        <v>1640</v>
      </c>
      <c r="H33" s="33" t="s">
        <v>1659</v>
      </c>
      <c r="I33" t="str">
        <f t="shared" si="0"/>
        <v>=D23F!J9</v>
      </c>
    </row>
    <row r="34" spans="1:9" x14ac:dyDescent="0.2">
      <c r="A34" t="s">
        <v>1649</v>
      </c>
      <c r="B34" t="s">
        <v>1650</v>
      </c>
      <c r="E34">
        <v>5</v>
      </c>
      <c r="F34">
        <v>6</v>
      </c>
      <c r="G34" t="s">
        <v>1649</v>
      </c>
      <c r="H34" s="33" t="s">
        <v>1659</v>
      </c>
      <c r="I34" t="str">
        <f t="shared" si="0"/>
        <v>=E23F!J9</v>
      </c>
    </row>
    <row r="35" spans="1:9" x14ac:dyDescent="0.2">
      <c r="A35" t="s">
        <v>1609</v>
      </c>
      <c r="B35" t="s">
        <v>1610</v>
      </c>
      <c r="E35">
        <v>6</v>
      </c>
      <c r="F35">
        <v>1</v>
      </c>
      <c r="G35" t="s">
        <v>1609</v>
      </c>
      <c r="H35" s="33" t="s">
        <v>1659</v>
      </c>
      <c r="I35" t="str">
        <f t="shared" si="0"/>
        <v>=IABM!J9</v>
      </c>
    </row>
    <row r="36" spans="1:9" x14ac:dyDescent="0.2">
      <c r="A36" t="s">
        <v>1617</v>
      </c>
      <c r="B36" t="s">
        <v>1618</v>
      </c>
      <c r="E36">
        <v>6</v>
      </c>
      <c r="F36">
        <v>2</v>
      </c>
      <c r="G36" t="s">
        <v>1617</v>
      </c>
      <c r="H36" s="33" t="s">
        <v>1659</v>
      </c>
      <c r="I36" t="str">
        <f t="shared" si="0"/>
        <v>=DABM!J9</v>
      </c>
    </row>
    <row r="37" spans="1:9" x14ac:dyDescent="0.2">
      <c r="A37" t="s">
        <v>1626</v>
      </c>
      <c r="B37" t="s">
        <v>1627</v>
      </c>
      <c r="E37">
        <v>6</v>
      </c>
      <c r="F37">
        <v>3</v>
      </c>
      <c r="G37" t="s">
        <v>1626</v>
      </c>
      <c r="H37" s="33" t="s">
        <v>1659</v>
      </c>
      <c r="I37" t="str">
        <f t="shared" si="0"/>
        <v>=EABM!J9</v>
      </c>
    </row>
    <row r="38" spans="1:9" x14ac:dyDescent="0.2">
      <c r="A38" t="s">
        <v>1634</v>
      </c>
      <c r="B38" t="s">
        <v>1635</v>
      </c>
      <c r="E38">
        <v>6</v>
      </c>
      <c r="F38">
        <v>4</v>
      </c>
      <c r="G38" t="s">
        <v>1634</v>
      </c>
      <c r="H38" s="33" t="s">
        <v>1659</v>
      </c>
      <c r="I38" t="str">
        <f t="shared" si="0"/>
        <v>=IABF!J9</v>
      </c>
    </row>
    <row r="39" spans="1:9" x14ac:dyDescent="0.2">
      <c r="A39" t="s">
        <v>1642</v>
      </c>
      <c r="B39" t="s">
        <v>1643</v>
      </c>
      <c r="E39">
        <v>6</v>
      </c>
      <c r="F39">
        <v>5</v>
      </c>
      <c r="G39" t="s">
        <v>1642</v>
      </c>
      <c r="H39" s="33" t="s">
        <v>1659</v>
      </c>
      <c r="I39" t="str">
        <f t="shared" si="0"/>
        <v>=DABF!J9</v>
      </c>
    </row>
    <row r="40" spans="1:9" x14ac:dyDescent="0.2">
      <c r="A40" t="s">
        <v>1651</v>
      </c>
      <c r="B40" t="s">
        <v>1652</v>
      </c>
      <c r="E40">
        <v>6</v>
      </c>
      <c r="F40">
        <v>6</v>
      </c>
      <c r="G40" t="s">
        <v>1651</v>
      </c>
      <c r="H40" s="33" t="s">
        <v>1659</v>
      </c>
      <c r="I40" t="str">
        <f t="shared" si="0"/>
        <v>=EABF!J9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002060"/>
  </sheetPr>
  <dimension ref="A1:P24"/>
  <sheetViews>
    <sheetView showGridLines="0" zoomScaleNormal="100" zoomScaleSheetLayoutView="100" workbookViewId="0">
      <selection activeCell="R15" sqref="R1:R15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5" width="0" style="1" hidden="1" customWidth="1"/>
    <col min="16" max="16384" width="11.42578125" style="1"/>
  </cols>
  <sheetData>
    <row r="1" spans="1:16" ht="7.5" customHeight="1" x14ac:dyDescent="0.2"/>
    <row r="2" spans="1:16" ht="18.75" customHeight="1" x14ac:dyDescent="0.25">
      <c r="A2" s="109" t="s">
        <v>5414</v>
      </c>
      <c r="B2" s="109"/>
      <c r="C2" s="109"/>
      <c r="D2" s="109"/>
      <c r="E2" s="109"/>
    </row>
    <row r="3" spans="1:16" ht="18.75" customHeight="1" x14ac:dyDescent="0.25">
      <c r="A3" s="127" t="s">
        <v>1716</v>
      </c>
      <c r="B3" s="127"/>
      <c r="C3" s="127"/>
      <c r="D3" s="127"/>
      <c r="E3" s="127"/>
    </row>
    <row r="4" spans="1:16" ht="18.75" customHeight="1" x14ac:dyDescent="0.2">
      <c r="A4" s="128" t="str">
        <f>CLUB!A13</f>
        <v>PONER AQUÍ EL NOMBRE DEL CLUB</v>
      </c>
      <c r="B4" s="129"/>
      <c r="C4" s="129"/>
      <c r="D4" s="129"/>
      <c r="E4" s="130"/>
      <c r="F4" s="63" t="s">
        <v>1731</v>
      </c>
    </row>
    <row r="5" spans="1:16" ht="6" customHeight="1" x14ac:dyDescent="0.2">
      <c r="C5" s="25"/>
      <c r="D5" s="9"/>
      <c r="E5" s="9"/>
    </row>
    <row r="7" spans="1:16" ht="18" customHeight="1" x14ac:dyDescent="0.2">
      <c r="B7" s="4" t="s">
        <v>9</v>
      </c>
      <c r="C7" s="8" t="s">
        <v>7</v>
      </c>
      <c r="D7" s="5" t="s">
        <v>8</v>
      </c>
      <c r="E7" s="5" t="s">
        <v>6</v>
      </c>
    </row>
    <row r="8" spans="1:16" ht="7.5" customHeight="1" x14ac:dyDescent="0.2">
      <c r="B8" s="2"/>
      <c r="C8" s="3"/>
      <c r="D8" s="7"/>
      <c r="E8" s="7"/>
    </row>
    <row r="9" spans="1:16" ht="16.5" customHeight="1" x14ac:dyDescent="0.2">
      <c r="A9" s="55" t="str">
        <f>IF(C9="","",1)</f>
        <v/>
      </c>
      <c r="B9" s="48"/>
      <c r="C9" s="17"/>
      <c r="D9" s="56" t="str">
        <f>IF(ISBLANK(B9),"",VLOOKUP(B9,licencias!$A$1:$D$18000,4,0))</f>
        <v/>
      </c>
      <c r="E9" s="56" t="str">
        <f>IF(ISBLANK(B9),"",VLOOKUP(B9,licencias!$A$1:$D$18000,2,0))</f>
        <v/>
      </c>
      <c r="F9" s="63" t="s">
        <v>1731</v>
      </c>
      <c r="G9" s="1" t="str">
        <f>CLUB!$D$9</f>
        <v>_</v>
      </c>
      <c r="J9" s="1">
        <f>MAX(A9:A24)</f>
        <v>0</v>
      </c>
    </row>
    <row r="10" spans="1:16" ht="16.5" customHeight="1" x14ac:dyDescent="0.2">
      <c r="A10" s="55" t="str">
        <f>IF(C10="","",1+A9)</f>
        <v/>
      </c>
      <c r="B10" s="48"/>
      <c r="C10" s="17"/>
      <c r="D10" s="56" t="str">
        <f>IF(ISBLANK(B10),"",VLOOKUP(B10,licencias!$A$1:$D$18000,4,0))</f>
        <v/>
      </c>
      <c r="E10" s="56" t="str">
        <f>IF(ISBLANK(B10),"",VLOOKUP(B10,licencias!$A$1:$D$18000,2,0))</f>
        <v/>
      </c>
      <c r="F10" s="63" t="s">
        <v>1731</v>
      </c>
      <c r="G10" s="1" t="str">
        <f>CLUB!$D$9</f>
        <v>_</v>
      </c>
    </row>
    <row r="11" spans="1:16" ht="16.5" customHeight="1" x14ac:dyDescent="0.2">
      <c r="A11" s="55" t="str">
        <f t="shared" ref="A11:A24" si="0">IF(C11="","",1+A10)</f>
        <v/>
      </c>
      <c r="B11" s="48"/>
      <c r="C11" s="17"/>
      <c r="D11" s="56" t="str">
        <f>IF(ISBLANK(B11),"",VLOOKUP(B11,licencias!$A$1:$D$18000,4,0))</f>
        <v/>
      </c>
      <c r="E11" s="56" t="str">
        <f>IF(ISBLANK(B11),"",VLOOKUP(B11,licencias!$A$1:$D$18000,2,0))</f>
        <v/>
      </c>
      <c r="F11" s="63" t="s">
        <v>1731</v>
      </c>
      <c r="G11" s="1" t="str">
        <f>CLUB!$D$9</f>
        <v>_</v>
      </c>
    </row>
    <row r="12" spans="1:16" ht="16.5" customHeight="1" x14ac:dyDescent="0.2">
      <c r="A12" s="55" t="str">
        <f t="shared" si="0"/>
        <v/>
      </c>
      <c r="B12" s="48"/>
      <c r="C12" s="17" t="str">
        <f>IF(ISBLANK(B12),"",VLOOKUP(B12,licencias!$A$1:$D$18000,3,0))</f>
        <v/>
      </c>
      <c r="D12" s="56" t="str">
        <f>IF(ISBLANK(B12),"",VLOOKUP(B12,licencias!$A$1:$D$18000,4,0))</f>
        <v/>
      </c>
      <c r="E12" s="56" t="str">
        <f>IF(ISBLANK(B12),"",VLOOKUP(B12,licencias!$A$1:$D$18000,2,0))</f>
        <v/>
      </c>
      <c r="F12" s="63" t="s">
        <v>1731</v>
      </c>
      <c r="G12" s="1" t="str">
        <f>CLUB!$D$9</f>
        <v>_</v>
      </c>
      <c r="P12" s="63"/>
    </row>
    <row r="13" spans="1:16" ht="16.5" customHeight="1" x14ac:dyDescent="0.2">
      <c r="A13" s="55" t="str">
        <f t="shared" si="0"/>
        <v/>
      </c>
      <c r="B13" s="48"/>
      <c r="C13" s="17" t="str">
        <f>IF(ISBLANK(B13),"",VLOOKUP(B13,licencias!$A$1:$D$18000,3,0))</f>
        <v/>
      </c>
      <c r="D13" s="56" t="str">
        <f>IF(ISBLANK(B13),"",VLOOKUP(B13,licencias!$A$1:$D$18000,4,0))</f>
        <v/>
      </c>
      <c r="E13" s="56" t="str">
        <f>IF(ISBLANK(B13),"",VLOOKUP(B13,licencias!$A$1:$D$18000,2,0))</f>
        <v/>
      </c>
      <c r="F13" s="63" t="s">
        <v>1731</v>
      </c>
      <c r="G13" s="1" t="str">
        <f>CLUB!$D$9</f>
        <v>_</v>
      </c>
    </row>
    <row r="14" spans="1:16" ht="16.5" customHeight="1" x14ac:dyDescent="0.2">
      <c r="A14" s="55" t="str">
        <f t="shared" si="0"/>
        <v/>
      </c>
      <c r="B14" s="48"/>
      <c r="C14" s="17" t="str">
        <f>IF(ISBLANK(B14),"",VLOOKUP(B14,licencias!$A$1:$D$18000,3,0))</f>
        <v/>
      </c>
      <c r="D14" s="56" t="str">
        <f>IF(ISBLANK(B14),"",VLOOKUP(B14,licencias!$A$1:$D$18000,4,0))</f>
        <v/>
      </c>
      <c r="E14" s="56" t="str">
        <f>IF(ISBLANK(B14),"",VLOOKUP(B14,licencias!$A$1:$D$18000,2,0))</f>
        <v/>
      </c>
      <c r="F14" s="63" t="s">
        <v>1731</v>
      </c>
      <c r="G14" s="1" t="str">
        <f>CLUB!$D$9</f>
        <v>_</v>
      </c>
    </row>
    <row r="15" spans="1:16" ht="16.5" customHeight="1" x14ac:dyDescent="0.2">
      <c r="A15" s="55" t="str">
        <f t="shared" si="0"/>
        <v/>
      </c>
      <c r="B15" s="48"/>
      <c r="C15" s="17" t="str">
        <f>IF(ISBLANK(B15),"",VLOOKUP(B15,licencias!$A$1:$D$18000,3,0))</f>
        <v/>
      </c>
      <c r="D15" s="56" t="str">
        <f>IF(ISBLANK(B15),"",VLOOKUP(B15,licencias!$A$1:$D$18000,4,0))</f>
        <v/>
      </c>
      <c r="E15" s="56" t="str">
        <f>IF(ISBLANK(B15),"",VLOOKUP(B15,licencias!$A$1:$D$18000,2,0))</f>
        <v/>
      </c>
      <c r="F15" s="63" t="s">
        <v>1731</v>
      </c>
      <c r="G15" s="1" t="str">
        <f>CLUB!$D$9</f>
        <v>_</v>
      </c>
    </row>
    <row r="16" spans="1:16" ht="16.5" customHeight="1" x14ac:dyDescent="0.2">
      <c r="A16" s="55" t="str">
        <f t="shared" si="0"/>
        <v/>
      </c>
      <c r="B16" s="48"/>
      <c r="C16" s="17" t="str">
        <f>IF(ISBLANK(B16),"",VLOOKUP(B16,licencias!$A$1:$D$18000,3,0))</f>
        <v/>
      </c>
      <c r="D16" s="56" t="str">
        <f>IF(ISBLANK(B16),"",VLOOKUP(B16,licencias!$A$1:$D$18000,4,0))</f>
        <v/>
      </c>
      <c r="E16" s="56" t="str">
        <f>IF(ISBLANK(B16),"",VLOOKUP(B16,licencias!$A$1:$D$18000,2,0))</f>
        <v/>
      </c>
      <c r="F16" s="63" t="s">
        <v>1731</v>
      </c>
      <c r="G16" s="1" t="str">
        <f>CLUB!$D$9</f>
        <v>_</v>
      </c>
    </row>
    <row r="17" spans="1:7" ht="16.5" customHeight="1" x14ac:dyDescent="0.2">
      <c r="A17" s="55" t="str">
        <f t="shared" si="0"/>
        <v/>
      </c>
      <c r="B17" s="48"/>
      <c r="C17" s="17" t="str">
        <f>IF(ISBLANK(B17),"",VLOOKUP(B17,licencias!$A$1:$D$18000,3,0))</f>
        <v/>
      </c>
      <c r="D17" s="56" t="str">
        <f>IF(ISBLANK(B17),"",VLOOKUP(B17,licencias!$A$1:$D$18000,4,0))</f>
        <v/>
      </c>
      <c r="E17" s="56" t="str">
        <f>IF(ISBLANK(B17),"",VLOOKUP(B17,licencias!$A$1:$D$18000,2,0))</f>
        <v/>
      </c>
      <c r="F17" s="63" t="s">
        <v>1731</v>
      </c>
      <c r="G17" s="1" t="str">
        <f>CLUB!$D$9</f>
        <v>_</v>
      </c>
    </row>
    <row r="18" spans="1:7" ht="16.5" customHeight="1" x14ac:dyDescent="0.2">
      <c r="A18" s="55" t="str">
        <f t="shared" si="0"/>
        <v/>
      </c>
      <c r="B18" s="48"/>
      <c r="C18" s="17" t="str">
        <f>IF(ISBLANK(B18),"",VLOOKUP(B18,licencias!$A$1:$D$18000,3,0))</f>
        <v/>
      </c>
      <c r="D18" s="56" t="str">
        <f>IF(ISBLANK(B18),"",VLOOKUP(B18,licencias!$A$1:$D$18000,4,0))</f>
        <v/>
      </c>
      <c r="E18" s="56" t="str">
        <f>IF(ISBLANK(B18),"",VLOOKUP(B18,licencias!$A$1:$D$18000,2,0))</f>
        <v/>
      </c>
      <c r="F18" s="63" t="s">
        <v>1731</v>
      </c>
      <c r="G18" s="1" t="str">
        <f>CLUB!$D$9</f>
        <v>_</v>
      </c>
    </row>
    <row r="19" spans="1:7" ht="16.5" customHeight="1" x14ac:dyDescent="0.2">
      <c r="A19" s="55" t="str">
        <f t="shared" si="0"/>
        <v/>
      </c>
      <c r="B19" s="48"/>
      <c r="C19" s="17" t="str">
        <f>IF(ISBLANK(B19),"",VLOOKUP(B19,licencias!$A$1:$D$18000,3,0))</f>
        <v/>
      </c>
      <c r="D19" s="56" t="str">
        <f>IF(ISBLANK(B19),"",VLOOKUP(B19,licencias!$A$1:$D$18000,4,0))</f>
        <v/>
      </c>
      <c r="E19" s="56" t="str">
        <f>IF(ISBLANK(B19),"",VLOOKUP(B19,licencias!$A$1:$D$18000,2,0))</f>
        <v/>
      </c>
      <c r="F19" s="63" t="s">
        <v>1731</v>
      </c>
      <c r="G19" s="1" t="str">
        <f>CLUB!$D$9</f>
        <v>_</v>
      </c>
    </row>
    <row r="20" spans="1:7" ht="15.75" customHeight="1" x14ac:dyDescent="0.2">
      <c r="A20" s="55" t="str">
        <f t="shared" si="0"/>
        <v/>
      </c>
      <c r="B20" s="48"/>
      <c r="C20" s="17" t="str">
        <f>IF(ISBLANK(B20),"",VLOOKUP(B20,licencias!$A$1:$D$18000,3,0))</f>
        <v/>
      </c>
      <c r="D20" s="56" t="str">
        <f>IF(ISBLANK(B20),"",VLOOKUP(B20,licencias!$A$1:$D$18000,4,0))</f>
        <v/>
      </c>
      <c r="E20" s="56" t="str">
        <f>IF(ISBLANK(B20),"",VLOOKUP(B20,licencias!$A$1:$D$18000,2,0))</f>
        <v/>
      </c>
      <c r="F20" s="63" t="s">
        <v>1731</v>
      </c>
      <c r="G20" s="1" t="str">
        <f>CLUB!$D$9</f>
        <v>_</v>
      </c>
    </row>
    <row r="21" spans="1:7" ht="15.75" customHeight="1" x14ac:dyDescent="0.2">
      <c r="A21" s="55" t="str">
        <f t="shared" si="0"/>
        <v/>
      </c>
      <c r="B21" s="48"/>
      <c r="C21" s="17" t="str">
        <f>IF(ISBLANK(B21),"",VLOOKUP(B21,licencias!$A$1:$D$18000,3,0))</f>
        <v/>
      </c>
      <c r="D21" s="56" t="str">
        <f>IF(ISBLANK(B21),"",VLOOKUP(B21,licencias!$A$1:$D$18000,4,0))</f>
        <v/>
      </c>
      <c r="E21" s="56" t="str">
        <f>IF(ISBLANK(B21),"",VLOOKUP(B21,licencias!$A$1:$D$18000,2,0))</f>
        <v/>
      </c>
      <c r="F21" s="63" t="s">
        <v>1731</v>
      </c>
      <c r="G21" s="1" t="str">
        <f>CLUB!$D$9</f>
        <v>_</v>
      </c>
    </row>
    <row r="22" spans="1:7" ht="15.75" customHeight="1" x14ac:dyDescent="0.2">
      <c r="A22" s="55" t="str">
        <f t="shared" si="0"/>
        <v/>
      </c>
      <c r="B22" s="48"/>
      <c r="C22" s="17" t="str">
        <f>IF(ISBLANK(B22),"",VLOOKUP(B22,licencias!$A$1:$D$18000,3,0))</f>
        <v/>
      </c>
      <c r="D22" s="56" t="str">
        <f>IF(ISBLANK(B22),"",VLOOKUP(B22,licencias!$A$1:$D$18000,4,0))</f>
        <v/>
      </c>
      <c r="E22" s="56" t="str">
        <f>IF(ISBLANK(B22),"",VLOOKUP(B22,licencias!$A$1:$D$18000,2,0))</f>
        <v/>
      </c>
      <c r="F22" s="63" t="s">
        <v>1731</v>
      </c>
      <c r="G22" s="1" t="str">
        <f>CLUB!$D$9</f>
        <v>_</v>
      </c>
    </row>
    <row r="23" spans="1:7" ht="15.75" customHeight="1" x14ac:dyDescent="0.2">
      <c r="A23" s="55" t="str">
        <f t="shared" si="0"/>
        <v/>
      </c>
      <c r="B23" s="48"/>
      <c r="C23" s="17" t="str">
        <f>IF(ISBLANK(B23),"",VLOOKUP(B23,licencias!$A$1:$D$18000,3,0))</f>
        <v/>
      </c>
      <c r="D23" s="56" t="str">
        <f>IF(ISBLANK(B23),"",VLOOKUP(B23,licencias!$A$1:$D$18000,4,0))</f>
        <v/>
      </c>
      <c r="E23" s="56" t="str">
        <f>IF(ISBLANK(B23),"",VLOOKUP(B23,licencias!$A$1:$D$18000,2,0))</f>
        <v/>
      </c>
      <c r="F23" s="63" t="s">
        <v>1731</v>
      </c>
      <c r="G23" s="1" t="str">
        <f>CLUB!$D$9</f>
        <v>_</v>
      </c>
    </row>
    <row r="24" spans="1:7" ht="15.75" customHeight="1" x14ac:dyDescent="0.2">
      <c r="A24" s="55" t="str">
        <f t="shared" si="0"/>
        <v/>
      </c>
      <c r="B24" s="48"/>
      <c r="C24" s="17" t="str">
        <f>IF(ISBLANK(B24),"",VLOOKUP(B24,licencias!$A$1:$D$18000,3,0))</f>
        <v/>
      </c>
      <c r="D24" s="56" t="str">
        <f>IF(ISBLANK(B24),"",VLOOKUP(B24,licencias!$A$1:$D$18000,4,0))</f>
        <v/>
      </c>
      <c r="E24" s="56" t="str">
        <f>IF(ISBLANK(B24),"",VLOOKUP(B24,licencias!$A$1:$D$18000,2,0))</f>
        <v/>
      </c>
      <c r="F24" s="63" t="s">
        <v>1731</v>
      </c>
      <c r="G24" s="1" t="str">
        <f>CLUB!$D$9</f>
        <v>_</v>
      </c>
    </row>
  </sheetData>
  <sheetProtection selectLockedCells="1"/>
  <mergeCells count="3">
    <mergeCell ref="A2:E2"/>
    <mergeCell ref="A3:E3"/>
    <mergeCell ref="A4:E4"/>
  </mergeCells>
  <conditionalFormatting sqref="B9:B24">
    <cfRule type="cellIs" dxfId="29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 Absoluto &amp;C&amp;"Times New Roman,Normal"- DEPORTE OLÍMPICO -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2060"/>
  </sheetPr>
  <dimension ref="A1:P32"/>
  <sheetViews>
    <sheetView showGridLines="0" zoomScale="80" zoomScaleNormal="80" zoomScaleSheetLayoutView="100" workbookViewId="0">
      <selection activeCell="B9" sqref="B9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09" t="s">
        <v>2278</v>
      </c>
      <c r="B2" s="109"/>
      <c r="C2" s="109"/>
      <c r="D2" s="109"/>
      <c r="E2" s="109"/>
    </row>
    <row r="3" spans="1:10" ht="18.75" customHeight="1" x14ac:dyDescent="0.25">
      <c r="A3" s="127" t="s">
        <v>1717</v>
      </c>
      <c r="B3" s="127"/>
      <c r="C3" s="127"/>
      <c r="D3" s="127"/>
      <c r="E3" s="127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30"/>
      <c r="F4" s="63" t="s">
        <v>1732</v>
      </c>
    </row>
    <row r="5" spans="1:10" ht="6" customHeight="1" x14ac:dyDescent="0.2">
      <c r="C5" s="25"/>
      <c r="D5" s="9"/>
      <c r="E5" s="9"/>
    </row>
    <row r="6" spans="1:10" x14ac:dyDescent="0.2">
      <c r="A6" s="131" t="s">
        <v>1718</v>
      </c>
      <c r="B6" s="131"/>
      <c r="C6" s="131"/>
      <c r="D6" s="131"/>
      <c r="E6" s="131"/>
    </row>
    <row r="7" spans="1:10" ht="18" customHeight="1" x14ac:dyDescent="0.2">
      <c r="B7" s="4" t="s">
        <v>9</v>
      </c>
      <c r="C7" s="8" t="s">
        <v>7</v>
      </c>
      <c r="D7" s="5" t="s">
        <v>8</v>
      </c>
      <c r="E7" s="5" t="s">
        <v>6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64" t="str">
        <f>IF(OR(ISBLANK(B9),ISBLANK(B10)),"",1)</f>
        <v/>
      </c>
      <c r="B9" s="49"/>
      <c r="C9" s="65" t="str">
        <f>IF(ISBLANK(B9),"",VLOOKUP(B9,licencias!$A$1:$D$18000,3,0))</f>
        <v/>
      </c>
      <c r="D9" s="66" t="str">
        <f>IF(ISBLANK(B9),"",VLOOKUP(B9,licencias!$A$1:$D$18000,4,0))</f>
        <v/>
      </c>
      <c r="E9" s="66" t="str">
        <f>IF(ISBLANK(B9),"",VLOOKUP(B9,licencias!$A$1:$D$18000,2,0))</f>
        <v/>
      </c>
      <c r="F9" s="63" t="s">
        <v>1732</v>
      </c>
      <c r="G9" s="1" t="str">
        <f>CLUB!$D$9</f>
        <v>_</v>
      </c>
      <c r="J9" s="1">
        <f>MAX(A9:A22)+MAX(A26:A31)*0.5</f>
        <v>0</v>
      </c>
    </row>
    <row r="10" spans="1:10" ht="16.5" customHeight="1" thickBot="1" x14ac:dyDescent="0.25">
      <c r="A10" s="67" t="str">
        <f>IF(OR(ISBLANK(B9),ISBLANK(B10)),"",1)</f>
        <v/>
      </c>
      <c r="B10" s="50"/>
      <c r="C10" s="68" t="str">
        <f>IF(ISBLANK(B10),"",VLOOKUP(B10,licencias!$A$1:$D$18000,3,0))</f>
        <v/>
      </c>
      <c r="D10" s="69" t="str">
        <f>IF(ISBLANK(B10),"",VLOOKUP(B10,licencias!$A$1:$D$18000,4,0))</f>
        <v/>
      </c>
      <c r="E10" s="69" t="str">
        <f>IF(ISBLANK(B10),"",VLOOKUP(B10,licencias!$A$1:$D$18000,2,0))</f>
        <v/>
      </c>
      <c r="F10" s="63" t="s">
        <v>1732</v>
      </c>
      <c r="G10" s="1" t="str">
        <f>CLUB!$D$9</f>
        <v>_</v>
      </c>
    </row>
    <row r="11" spans="1:10" ht="16.5" customHeight="1" x14ac:dyDescent="0.2">
      <c r="A11" s="64" t="str">
        <f>IF(OR(ISBLANK(B11),ISBLANK(B12)),"",2)</f>
        <v/>
      </c>
      <c r="B11" s="49"/>
      <c r="C11" s="65" t="str">
        <f>IF(ISBLANK(B11),"",VLOOKUP(B11,licencias!$A$1:$D$18000,3,0))</f>
        <v/>
      </c>
      <c r="D11" s="66" t="str">
        <f>IF(ISBLANK(B11),"",VLOOKUP(B11,licencias!$A$1:$D$18000,4,0))</f>
        <v/>
      </c>
      <c r="E11" s="66" t="str">
        <f>IF(ISBLANK(B11),"",VLOOKUP(B11,licencias!$A$1:$D$18000,2,0))</f>
        <v/>
      </c>
      <c r="F11" s="63" t="s">
        <v>1732</v>
      </c>
      <c r="G11" s="1" t="str">
        <f>CLUB!$D$9</f>
        <v>_</v>
      </c>
    </row>
    <row r="12" spans="1:10" ht="16.5" customHeight="1" thickBot="1" x14ac:dyDescent="0.25">
      <c r="A12" s="67" t="str">
        <f>IF(OR(ISBLANK(B11),ISBLANK(B12)),"",2)</f>
        <v/>
      </c>
      <c r="B12" s="50"/>
      <c r="C12" s="68" t="str">
        <f>IF(ISBLANK(B12),"",VLOOKUP(B12,licencias!$A$1:$D$18000,3,0))</f>
        <v/>
      </c>
      <c r="D12" s="69" t="str">
        <f>IF(ISBLANK(B12),"",VLOOKUP(B12,licencias!$A$1:$D$18000,4,0))</f>
        <v/>
      </c>
      <c r="E12" s="69" t="str">
        <f>IF(ISBLANK(B12),"",VLOOKUP(B12,licencias!$A$1:$D$18000,2,0))</f>
        <v/>
      </c>
      <c r="F12" s="63" t="s">
        <v>1732</v>
      </c>
      <c r="G12" s="1" t="str">
        <f>CLUB!$D$9</f>
        <v>_</v>
      </c>
    </row>
    <row r="13" spans="1:10" ht="16.5" customHeight="1" x14ac:dyDescent="0.2">
      <c r="A13" s="64" t="str">
        <f>IF(OR(ISBLANK(B13),ISBLANK(B14)),"",3)</f>
        <v/>
      </c>
      <c r="B13" s="49"/>
      <c r="C13" s="65" t="str">
        <f>IF(ISBLANK(B13),"",VLOOKUP(B13,licencias!$A$1:$D$18000,3,0))</f>
        <v/>
      </c>
      <c r="D13" s="66" t="str">
        <f>IF(ISBLANK(B13),"",VLOOKUP(B13,licencias!$A$1:$D$18000,4,0))</f>
        <v/>
      </c>
      <c r="E13" s="66" t="str">
        <f>IF(ISBLANK(B13),"",VLOOKUP(B13,licencias!$A$1:$D$18000,2,0))</f>
        <v/>
      </c>
      <c r="F13" s="63" t="s">
        <v>1732</v>
      </c>
      <c r="G13" s="1" t="str">
        <f>CLUB!$D$9</f>
        <v>_</v>
      </c>
    </row>
    <row r="14" spans="1:10" ht="16.5" customHeight="1" thickBot="1" x14ac:dyDescent="0.25">
      <c r="A14" s="67" t="str">
        <f>IF(OR(ISBLANK(B13),ISBLANK(B14)),"",3)</f>
        <v/>
      </c>
      <c r="B14" s="50"/>
      <c r="C14" s="68" t="str">
        <f>IF(ISBLANK(B14),"",VLOOKUP(B14,licencias!$A$1:$D$18000,3,0))</f>
        <v/>
      </c>
      <c r="D14" s="69" t="str">
        <f>IF(ISBLANK(B14),"",VLOOKUP(B14,licencias!$A$1:$D$18000,4,0))</f>
        <v/>
      </c>
      <c r="E14" s="69" t="str">
        <f>IF(ISBLANK(B14),"",VLOOKUP(B14,licencias!$A$1:$D$18000,2,0))</f>
        <v/>
      </c>
      <c r="F14" s="63" t="s">
        <v>1732</v>
      </c>
      <c r="G14" s="1" t="str">
        <f>CLUB!$D$9</f>
        <v>_</v>
      </c>
    </row>
    <row r="15" spans="1:10" ht="16.5" customHeight="1" x14ac:dyDescent="0.2">
      <c r="A15" s="64" t="str">
        <f>IF(OR(ISBLANK(B15),ISBLANK(B16)),"",4)</f>
        <v/>
      </c>
      <c r="B15" s="49"/>
      <c r="C15" s="65" t="str">
        <f>IF(ISBLANK(B15),"",VLOOKUP(B15,licencias!$A$1:$D$18000,3,0))</f>
        <v/>
      </c>
      <c r="D15" s="66" t="str">
        <f>IF(ISBLANK(B15),"",VLOOKUP(B15,licencias!$A$1:$D$18000,4,0))</f>
        <v/>
      </c>
      <c r="E15" s="66" t="str">
        <f>IF(ISBLANK(B15),"",VLOOKUP(B15,licencias!$A$1:$D$18000,2,0))</f>
        <v/>
      </c>
      <c r="F15" s="63" t="s">
        <v>1732</v>
      </c>
      <c r="G15" s="1" t="str">
        <f>CLUB!$D$9</f>
        <v>_</v>
      </c>
    </row>
    <row r="16" spans="1:10" ht="16.5" customHeight="1" thickBot="1" x14ac:dyDescent="0.25">
      <c r="A16" s="67" t="str">
        <f>IF(OR(ISBLANK(B15),ISBLANK(B16)),"",4)</f>
        <v/>
      </c>
      <c r="B16" s="50"/>
      <c r="C16" s="68" t="str">
        <f>IF(ISBLANK(B16),"",VLOOKUP(B16,licencias!$A$1:$D$18000,3,0))</f>
        <v/>
      </c>
      <c r="D16" s="69" t="str">
        <f>IF(ISBLANK(B16),"",VLOOKUP(B16,licencias!$A$1:$D$18000,4,0))</f>
        <v/>
      </c>
      <c r="E16" s="69" t="str">
        <f>IF(ISBLANK(B16),"",VLOOKUP(B16,licencias!$A$1:$D$18000,2,0))</f>
        <v/>
      </c>
      <c r="F16" s="63" t="s">
        <v>1732</v>
      </c>
      <c r="G16" s="1" t="str">
        <f>CLUB!$D$9</f>
        <v>_</v>
      </c>
    </row>
    <row r="17" spans="1:16" ht="16.5" customHeight="1" x14ac:dyDescent="0.2">
      <c r="A17" s="64" t="str">
        <f>IF(OR(ISBLANK(B17),ISBLANK(B18)),"",5)</f>
        <v/>
      </c>
      <c r="B17" s="49"/>
      <c r="C17" s="65" t="str">
        <f>IF(ISBLANK(B17),"",VLOOKUP(B17,licencias!$A$1:$D$18000,3,0))</f>
        <v/>
      </c>
      <c r="D17" s="66" t="str">
        <f>IF(ISBLANK(B17),"",VLOOKUP(B17,licencias!$A$1:$D$18000,4,0))</f>
        <v/>
      </c>
      <c r="E17" s="66" t="str">
        <f>IF(ISBLANK(B17),"",VLOOKUP(B17,licencias!$A$1:$D$18000,2,0))</f>
        <v/>
      </c>
      <c r="F17" s="63" t="s">
        <v>1732</v>
      </c>
      <c r="G17" s="1" t="str">
        <f>CLUB!$D$9</f>
        <v>_</v>
      </c>
    </row>
    <row r="18" spans="1:16" ht="16.5" customHeight="1" thickBot="1" x14ac:dyDescent="0.25">
      <c r="A18" s="67" t="str">
        <f>IF(OR(ISBLANK(B17),ISBLANK(B18)),"",5)</f>
        <v/>
      </c>
      <c r="B18" s="50"/>
      <c r="C18" s="68" t="str">
        <f>IF(ISBLANK(B18),"",VLOOKUP(B18,licencias!$A$1:$D$18000,3,0))</f>
        <v/>
      </c>
      <c r="D18" s="69" t="str">
        <f>IF(ISBLANK(B18),"",VLOOKUP(B18,licencias!$A$1:$D$18000,4,0))</f>
        <v/>
      </c>
      <c r="E18" s="69" t="str">
        <f>IF(ISBLANK(B18),"",VLOOKUP(B18,licencias!$A$1:$D$18000,2,0))</f>
        <v/>
      </c>
      <c r="F18" s="63" t="s">
        <v>1732</v>
      </c>
      <c r="G18" s="1" t="str">
        <f>CLUB!$D$9</f>
        <v>_</v>
      </c>
    </row>
    <row r="19" spans="1:16" ht="16.5" customHeight="1" x14ac:dyDescent="0.2">
      <c r="A19" s="64" t="str">
        <f>IF(OR(ISBLANK(B19),ISBLANK(B20)),"",6)</f>
        <v/>
      </c>
      <c r="B19" s="49"/>
      <c r="C19" s="65" t="str">
        <f>IF(ISBLANK(B19),"",VLOOKUP(B19,licencias!$A$1:$D$18000,3,0))</f>
        <v/>
      </c>
      <c r="D19" s="66" t="str">
        <f>IF(ISBLANK(B19),"",VLOOKUP(B19,licencias!$A$1:$D$18000,4,0))</f>
        <v/>
      </c>
      <c r="E19" s="66" t="str">
        <f>IF(ISBLANK(B19),"",VLOOKUP(B19,licencias!$A$1:$D$18000,2,0))</f>
        <v/>
      </c>
      <c r="F19" s="63" t="s">
        <v>1732</v>
      </c>
      <c r="G19" s="1" t="str">
        <f>CLUB!$D$9</f>
        <v>_</v>
      </c>
    </row>
    <row r="20" spans="1:16" ht="15.75" customHeight="1" thickBot="1" x14ac:dyDescent="0.25">
      <c r="A20" s="67" t="str">
        <f>IF(OR(ISBLANK(B19),ISBLANK(B20)),"",6)</f>
        <v/>
      </c>
      <c r="B20" s="50"/>
      <c r="C20" s="70" t="str">
        <f>IF(ISBLANK(B20),"",VLOOKUP(B20,licencias!$A$1:$D$18000,3,0))</f>
        <v/>
      </c>
      <c r="D20" s="69" t="str">
        <f>IF(ISBLANK(B20),"",VLOOKUP(B20,licencias!$A$1:$D$18000,4,0))</f>
        <v/>
      </c>
      <c r="E20" s="71" t="str">
        <f>IF(ISBLANK(B20),"",VLOOKUP(B20,licencias!$A$1:$D$18000,2,0))</f>
        <v/>
      </c>
      <c r="F20" s="63" t="s">
        <v>1732</v>
      </c>
      <c r="G20" s="1" t="str">
        <f>CLUB!$D$9</f>
        <v>_</v>
      </c>
    </row>
    <row r="21" spans="1:16" ht="15.75" customHeight="1" x14ac:dyDescent="0.2">
      <c r="A21" s="64" t="str">
        <f>IF(OR(ISBLANK(B21),ISBLANK(B22)),"",7)</f>
        <v/>
      </c>
      <c r="B21" s="49"/>
      <c r="C21" s="65" t="str">
        <f>IF(ISBLANK(B21),"",VLOOKUP(B21,licencias!$A$1:$D$18000,3,0))</f>
        <v/>
      </c>
      <c r="D21" s="66" t="str">
        <f>IF(ISBLANK(B21),"",VLOOKUP(B21,licencias!$A$1:$D$18000,4,0))</f>
        <v/>
      </c>
      <c r="E21" s="66" t="str">
        <f>IF(ISBLANK(B21),"",VLOOKUP(B21,licencias!$A$1:$D$18000,2,0))</f>
        <v/>
      </c>
      <c r="F21" s="63" t="s">
        <v>1732</v>
      </c>
      <c r="G21" s="1" t="str">
        <f>CLUB!$D$9</f>
        <v>_</v>
      </c>
    </row>
    <row r="22" spans="1:16" ht="15.75" customHeight="1" thickBot="1" x14ac:dyDescent="0.25">
      <c r="A22" s="67" t="str">
        <f>IF(OR(ISBLANK(B21),ISBLANK(B22)),"",7)</f>
        <v/>
      </c>
      <c r="B22" s="50"/>
      <c r="C22" s="70" t="str">
        <f>IF(ISBLANK(B22),"",VLOOKUP(B22,licencias!$A$1:$D$18000,3,0))</f>
        <v/>
      </c>
      <c r="D22" s="71" t="str">
        <f>IF(ISBLANK(B22),"",VLOOKUP(B22,licencias!$A$1:$D$18000,4,0))</f>
        <v/>
      </c>
      <c r="E22" s="71" t="str">
        <f>IF(ISBLANK(B22),"",VLOOKUP(B22,licencias!$A$1:$D$18000,2,0))</f>
        <v/>
      </c>
      <c r="F22" s="63" t="s">
        <v>1732</v>
      </c>
      <c r="G22" s="1" t="str">
        <f>CLUB!$D$9</f>
        <v>_</v>
      </c>
    </row>
    <row r="23" spans="1:16" ht="15.75" customHeight="1" x14ac:dyDescent="0.2">
      <c r="A23" s="72"/>
      <c r="B23" s="2"/>
      <c r="C23" s="73"/>
      <c r="D23" s="73"/>
      <c r="E23" s="73"/>
      <c r="F23" s="63" t="s">
        <v>1732</v>
      </c>
      <c r="G23" s="1" t="str">
        <f>CLUB!$D$9</f>
        <v>_</v>
      </c>
    </row>
    <row r="24" spans="1:16" ht="15.75" customHeight="1" x14ac:dyDescent="0.2">
      <c r="A24" s="131" t="s">
        <v>1719</v>
      </c>
      <c r="B24" s="131"/>
      <c r="C24" s="131"/>
      <c r="D24" s="131"/>
      <c r="E24" s="131"/>
      <c r="F24" s="63" t="s">
        <v>1732</v>
      </c>
      <c r="G24" s="1" t="str">
        <f>CLUB!$D$9</f>
        <v>_</v>
      </c>
    </row>
    <row r="25" spans="1:16" ht="18" customHeight="1" thickBot="1" x14ac:dyDescent="0.25">
      <c r="B25" s="4" t="s">
        <v>9</v>
      </c>
      <c r="C25" s="8" t="s">
        <v>7</v>
      </c>
      <c r="D25" s="5" t="s">
        <v>8</v>
      </c>
      <c r="E25" s="5" t="s">
        <v>6</v>
      </c>
      <c r="F25" s="63" t="s">
        <v>1732</v>
      </c>
      <c r="G25" s="1" t="str">
        <f>CLUB!$D$9</f>
        <v>_</v>
      </c>
    </row>
    <row r="26" spans="1:16" ht="15.75" customHeight="1" x14ac:dyDescent="0.2">
      <c r="A26" s="64" t="str">
        <f>IF(OR(ISBLANK(B26),ISBLANK(B27)),"",1)</f>
        <v/>
      </c>
      <c r="B26" s="49"/>
      <c r="C26" s="65" t="str">
        <f>IF(ISBLANK(B26),"",VLOOKUP(B26,licencias!$A$1:$D$18000,3,0))</f>
        <v/>
      </c>
      <c r="D26" s="66" t="str">
        <f>IF(ISBLANK(B26),"",VLOOKUP(B26,licencias!$A$1:$D$18000,4,0))</f>
        <v/>
      </c>
      <c r="E26" s="66" t="str">
        <f>IF(ISBLANK(B26),"",VLOOKUP(B26,licencias!$A$1:$D$18000,2,0))</f>
        <v/>
      </c>
      <c r="F26" s="63" t="s">
        <v>1732</v>
      </c>
      <c r="G26" s="1" t="str">
        <f>CLUB!$D$9</f>
        <v>_</v>
      </c>
      <c r="P26" s="102"/>
    </row>
    <row r="27" spans="1:16" ht="15.75" customHeight="1" thickBot="1" x14ac:dyDescent="0.25">
      <c r="A27" s="67" t="str">
        <f>IF(OR(ISBLANK(B26),ISBLANK(B27)),"",1)</f>
        <v/>
      </c>
      <c r="B27" s="50"/>
      <c r="C27" s="68" t="str">
        <f>IF(ISBLANK(B27),"",VLOOKUP(B27,licencias!$A$1:$D$18000,3,0))</f>
        <v/>
      </c>
      <c r="D27" s="69" t="str">
        <f>IF(ISBLANK(B27),"",VLOOKUP(B27,licencias!$A$1:$D$18000,4,0))</f>
        <v/>
      </c>
      <c r="E27" s="69" t="str">
        <f>IF(ISBLANK(B27),"",VLOOKUP(B27,licencias!$A$1:$D$18000,2,0))</f>
        <v/>
      </c>
      <c r="F27" s="63" t="s">
        <v>1732</v>
      </c>
      <c r="G27" s="1" t="str">
        <f>CLUB!$D$9</f>
        <v>_</v>
      </c>
      <c r="P27" s="102"/>
    </row>
    <row r="28" spans="1:16" ht="15.75" customHeight="1" x14ac:dyDescent="0.2">
      <c r="A28" s="64" t="str">
        <f>IF(OR(ISBLANK(B28),ISBLANK(B29)),"",2)</f>
        <v/>
      </c>
      <c r="B28" s="49"/>
      <c r="C28" s="65" t="str">
        <f>IF(ISBLANK(B28),"",VLOOKUP(B28,licencias!$A$1:$D$18000,3,0))</f>
        <v/>
      </c>
      <c r="D28" s="66" t="str">
        <f>IF(ISBLANK(B28),"",VLOOKUP(B28,licencias!$A$1:$D$18000,4,0))</f>
        <v/>
      </c>
      <c r="E28" s="66" t="str">
        <f>IF(ISBLANK(B28),"",VLOOKUP(B28,licencias!$A$1:$D$18000,2,0))</f>
        <v/>
      </c>
      <c r="F28" s="63" t="s">
        <v>1732</v>
      </c>
      <c r="G28" s="1" t="str">
        <f>CLUB!$D$9</f>
        <v>_</v>
      </c>
      <c r="P28" s="102"/>
    </row>
    <row r="29" spans="1:16" ht="15.75" customHeight="1" thickBot="1" x14ac:dyDescent="0.25">
      <c r="A29" s="67" t="str">
        <f>IF(OR(ISBLANK(B28),ISBLANK(B29)),"",2)</f>
        <v/>
      </c>
      <c r="B29" s="50"/>
      <c r="C29" s="68" t="str">
        <f>IF(ISBLANK(B29),"",VLOOKUP(B29,licencias!$A$1:$D$18000,3,0))</f>
        <v/>
      </c>
      <c r="D29" s="69" t="str">
        <f>IF(ISBLANK(B29),"",VLOOKUP(B29,licencias!$A$1:$D$18000,4,0))</f>
        <v/>
      </c>
      <c r="E29" s="69" t="str">
        <f>IF(ISBLANK(B29),"",VLOOKUP(B29,licencias!$A$1:$D$18000,2,0))</f>
        <v/>
      </c>
      <c r="F29" s="63" t="s">
        <v>1732</v>
      </c>
      <c r="G29" s="1" t="str">
        <f>CLUB!$D$9</f>
        <v>_</v>
      </c>
      <c r="P29" s="102"/>
    </row>
    <row r="30" spans="1:16" ht="15.75" customHeight="1" x14ac:dyDescent="0.2">
      <c r="A30" s="64" t="str">
        <f>IF(OR(ISBLANK(B30),ISBLANK(B31)),"",3)</f>
        <v/>
      </c>
      <c r="B30" s="49"/>
      <c r="C30" s="65" t="str">
        <f>IF(ISBLANK(B30),"",VLOOKUP(B30,licencias!$A$1:$D$18000,3,0))</f>
        <v/>
      </c>
      <c r="D30" s="66" t="str">
        <f>IF(ISBLANK(B30),"",VLOOKUP(B30,licencias!$A$1:$D$18000,4,0))</f>
        <v/>
      </c>
      <c r="E30" s="66" t="str">
        <f>IF(ISBLANK(B30),"",VLOOKUP(B30,licencias!$A$1:$D$18000,2,0))</f>
        <v/>
      </c>
      <c r="F30" s="63" t="s">
        <v>1732</v>
      </c>
      <c r="G30" s="1" t="str">
        <f>CLUB!$D$9</f>
        <v>_</v>
      </c>
      <c r="P30" s="102"/>
    </row>
    <row r="31" spans="1:16" ht="15.75" customHeight="1" thickBot="1" x14ac:dyDescent="0.25">
      <c r="A31" s="67" t="str">
        <f>IF(OR(ISBLANK(B30),ISBLANK(B31)),"",3)</f>
        <v/>
      </c>
      <c r="B31" s="50"/>
      <c r="C31" s="68" t="str">
        <f>IF(ISBLANK(B31),"",VLOOKUP(B31,licencias!$A$1:$D$18000,3,0))</f>
        <v/>
      </c>
      <c r="D31" s="69" t="str">
        <f>IF(ISBLANK(B31),"",VLOOKUP(B31,licencias!$A$1:$D$18000,4,0))</f>
        <v/>
      </c>
      <c r="E31" s="69" t="str">
        <f>IF(ISBLANK(B31),"",VLOOKUP(B31,licencias!$A$1:$D$18000,2,0))</f>
        <v/>
      </c>
      <c r="F31" s="63" t="s">
        <v>1732</v>
      </c>
      <c r="G31" s="1" t="str">
        <f>CLUB!$D$9</f>
        <v>_</v>
      </c>
      <c r="P31" s="102"/>
    </row>
    <row r="32" spans="1:16" x14ac:dyDescent="0.2">
      <c r="P32" s="102"/>
    </row>
  </sheetData>
  <sheetProtection sheet="1" objects="1" scenarios="1" selectLockedCells="1"/>
  <mergeCells count="5">
    <mergeCell ref="A2:E2"/>
    <mergeCell ref="A3:E3"/>
    <mergeCell ref="A4:E4"/>
    <mergeCell ref="A24:E24"/>
    <mergeCell ref="A6:E6"/>
  </mergeCells>
  <conditionalFormatting sqref="B9:B23 B26:B31">
    <cfRule type="cellIs" dxfId="28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 &amp;C&amp;"Times New Roman,Normal"- DEPORTE OLÍMPICO -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002060"/>
  </sheetPr>
  <dimension ref="A1:V26"/>
  <sheetViews>
    <sheetView showGridLines="0" topLeftCell="A2" zoomScaleNormal="100" zoomScaleSheetLayoutView="100" workbookViewId="0">
      <selection activeCell="D20" sqref="D20"/>
    </sheetView>
  </sheetViews>
  <sheetFormatPr baseColWidth="10" defaultColWidth="11.42578125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22" width="11.42578125" style="1" hidden="1" customWidth="1"/>
    <col min="23" max="23" width="11.42578125" style="1" customWidth="1"/>
    <col min="24" max="16384" width="11.42578125" style="1"/>
  </cols>
  <sheetData>
    <row r="1" spans="1:10" ht="7.5" customHeight="1" x14ac:dyDescent="0.2"/>
    <row r="2" spans="1:10" ht="18.75" customHeight="1" x14ac:dyDescent="0.25">
      <c r="A2" s="109" t="s">
        <v>5414</v>
      </c>
      <c r="B2" s="109"/>
      <c r="C2" s="109"/>
      <c r="D2" s="109"/>
      <c r="E2" s="109"/>
      <c r="F2" s="109"/>
    </row>
    <row r="3" spans="1:10" ht="18.75" customHeight="1" x14ac:dyDescent="0.25">
      <c r="A3" s="118" t="s">
        <v>1720</v>
      </c>
      <c r="B3" s="118"/>
      <c r="C3" s="118"/>
      <c r="D3" s="118"/>
      <c r="E3" s="118"/>
      <c r="F3" s="118"/>
    </row>
    <row r="4" spans="1:10" ht="18.75" customHeight="1" x14ac:dyDescent="0.2">
      <c r="A4" s="128" t="str">
        <f>CLUB!A13</f>
        <v>PONER AQUÍ EL NOMBRE DEL CLUB</v>
      </c>
      <c r="B4" s="129"/>
      <c r="C4" s="129"/>
      <c r="D4" s="129"/>
      <c r="E4" s="129"/>
      <c r="F4" s="130"/>
      <c r="G4" s="63" t="s">
        <v>1733</v>
      </c>
    </row>
    <row r="5" spans="1:10" ht="6" customHeight="1" x14ac:dyDescent="0.2">
      <c r="D5" s="25"/>
      <c r="E5" s="9"/>
      <c r="F5" s="9"/>
    </row>
    <row r="6" spans="1:10" ht="13.5" thickBot="1" x14ac:dyDescent="0.25"/>
    <row r="7" spans="1:10" ht="18" customHeight="1" x14ac:dyDescent="0.2">
      <c r="B7" s="132" t="s">
        <v>24</v>
      </c>
      <c r="C7" s="133"/>
      <c r="D7" s="134" t="s">
        <v>2276</v>
      </c>
      <c r="E7" s="135"/>
      <c r="F7" s="136"/>
    </row>
    <row r="8" spans="1:10" ht="13.5" thickBot="1" x14ac:dyDescent="0.25">
      <c r="B8" s="27" t="s">
        <v>21</v>
      </c>
      <c r="C8" s="28" t="s">
        <v>9</v>
      </c>
      <c r="D8" s="29" t="s">
        <v>7</v>
      </c>
      <c r="E8" s="30" t="s">
        <v>8</v>
      </c>
      <c r="F8" s="34" t="s">
        <v>6</v>
      </c>
    </row>
    <row r="9" spans="1:10" ht="16.5" customHeight="1" x14ac:dyDescent="0.2">
      <c r="A9" s="55" t="str">
        <f>IF(D9="","",1)</f>
        <v/>
      </c>
      <c r="B9" s="74" t="s">
        <v>16</v>
      </c>
      <c r="C9" s="51"/>
      <c r="D9" s="17"/>
      <c r="E9" s="75" t="str">
        <f>IF(ISBLANK(C9),"",VLOOKUP(C9,licencias!$A$1:$D$18000,4,0))</f>
        <v/>
      </c>
      <c r="F9" s="76" t="str">
        <f>IF(ISBLANK(C9),"",VLOOKUP(C9,licencias!$A$1:$D$18000,2,0))</f>
        <v/>
      </c>
      <c r="G9" s="63" t="s">
        <v>1733</v>
      </c>
      <c r="H9" s="1" t="str">
        <f>CLUB!$D$9</f>
        <v>_</v>
      </c>
      <c r="J9" s="1">
        <f>MAX(A9:A25)</f>
        <v>0</v>
      </c>
    </row>
    <row r="10" spans="1:10" ht="16.5" customHeight="1" x14ac:dyDescent="0.2">
      <c r="A10" s="12" t="str">
        <f t="shared" ref="A10:A15" si="0">A9</f>
        <v/>
      </c>
      <c r="B10" s="77" t="s">
        <v>17</v>
      </c>
      <c r="C10" s="48"/>
      <c r="D10" s="17" t="str">
        <f>IF(ISBLANK(C10),"",VLOOKUP(C10,licencias!$A$1:$D$18000,3,0))</f>
        <v/>
      </c>
      <c r="E10" s="56" t="str">
        <f>IF(ISBLANK(C10),"",VLOOKUP(C10,licencias!$A$1:$D$18000,4,0))</f>
        <v/>
      </c>
      <c r="F10" s="78" t="str">
        <f>IF(ISBLANK(C10),"",VLOOKUP(C10,licencias!$A$1:$D$18000,2,0))</f>
        <v/>
      </c>
      <c r="G10" s="63" t="s">
        <v>1733</v>
      </c>
      <c r="H10" s="1" t="str">
        <f>CLUB!$D$9</f>
        <v>_</v>
      </c>
    </row>
    <row r="11" spans="1:10" ht="16.5" customHeight="1" x14ac:dyDescent="0.2">
      <c r="A11" s="12" t="str">
        <f t="shared" si="0"/>
        <v/>
      </c>
      <c r="B11" s="77" t="s">
        <v>18</v>
      </c>
      <c r="C11" s="48"/>
      <c r="D11" s="17" t="str">
        <f>IF(ISBLANK(C11),"",VLOOKUP(C11,licencias!$A$1:$D$18000,3,0))</f>
        <v/>
      </c>
      <c r="E11" s="56" t="str">
        <f>IF(ISBLANK(C11),"",VLOOKUP(C11,licencias!$A$1:$D$18000,4,0))</f>
        <v/>
      </c>
      <c r="F11" s="78" t="str">
        <f>IF(ISBLANK(C11),"",VLOOKUP(C11,licencias!$A$1:$D$18000,2,0))</f>
        <v/>
      </c>
      <c r="G11" s="63" t="s">
        <v>1733</v>
      </c>
      <c r="H11" s="1" t="str">
        <f>CLUB!$D$9</f>
        <v>_</v>
      </c>
    </row>
    <row r="12" spans="1:10" ht="16.5" customHeight="1" x14ac:dyDescent="0.2">
      <c r="A12" s="12" t="str">
        <f t="shared" si="0"/>
        <v/>
      </c>
      <c r="B12" s="77" t="s">
        <v>19</v>
      </c>
      <c r="C12" s="48"/>
      <c r="D12" s="17" t="str">
        <f>IF(ISBLANK(C12),"",VLOOKUP(C12,licencias!$A$1:$D$18000,3,0))</f>
        <v/>
      </c>
      <c r="E12" s="56" t="str">
        <f>IF(ISBLANK(C12),"",VLOOKUP(C12,licencias!$A$1:$D$18000,4,0))</f>
        <v/>
      </c>
      <c r="F12" s="78" t="str">
        <f>IF(ISBLANK(C12),"",VLOOKUP(C12,licencias!$A$1:$D$18000,2,0))</f>
        <v/>
      </c>
      <c r="G12" s="63" t="s">
        <v>1733</v>
      </c>
      <c r="H12" s="1" t="str">
        <f>CLUB!$D$9</f>
        <v>_</v>
      </c>
    </row>
    <row r="13" spans="1:10" ht="16.5" customHeight="1" thickBot="1" x14ac:dyDescent="0.25">
      <c r="A13" s="46" t="str">
        <f t="shared" si="0"/>
        <v/>
      </c>
      <c r="B13" s="79" t="s">
        <v>20</v>
      </c>
      <c r="C13" s="52"/>
      <c r="D13" s="47" t="str">
        <f>IF(ISBLANK(C13),"",VLOOKUP(C13,licencias!$A$1:$D$18000,3,0))</f>
        <v/>
      </c>
      <c r="E13" s="80" t="str">
        <f>IF(ISBLANK(C13),"",VLOOKUP(C13,licencias!$A$1:$D$18000,4,0))</f>
        <v/>
      </c>
      <c r="F13" s="81" t="str">
        <f>IF(ISBLANK(C13),"",VLOOKUP(C13,licencias!$A$1:$D$18000,2,0))</f>
        <v/>
      </c>
      <c r="G13" s="63" t="s">
        <v>1733</v>
      </c>
      <c r="H13" s="1" t="str">
        <f>CLUB!$D$9</f>
        <v>_</v>
      </c>
    </row>
    <row r="14" spans="1:10" ht="16.5" customHeight="1" x14ac:dyDescent="0.2">
      <c r="A14" s="11" t="str">
        <f t="shared" si="0"/>
        <v/>
      </c>
      <c r="B14" s="74" t="s">
        <v>22</v>
      </c>
      <c r="C14" s="51"/>
      <c r="D14" s="15" t="str">
        <f>IF(ISBLANK(C14),"",VLOOKUP(C14,licencias!$A$1:$D$18000,3,0))</f>
        <v/>
      </c>
      <c r="E14" s="75" t="str">
        <f>IF(ISBLANK(C14),"",VLOOKUP(C14,licencias!$A$1:$D$18000,4,0))</f>
        <v/>
      </c>
      <c r="F14" s="76" t="str">
        <f>IF(ISBLANK(C14),"",VLOOKUP(C14,licencias!$A$1:$D$18000,2,0))</f>
        <v/>
      </c>
      <c r="G14" s="63" t="s">
        <v>1733</v>
      </c>
      <c r="H14" s="1" t="str">
        <f>CLUB!$D$9</f>
        <v>_</v>
      </c>
    </row>
    <row r="15" spans="1:10" ht="16.5" customHeight="1" thickBot="1" x14ac:dyDescent="0.25">
      <c r="A15" s="13" t="str">
        <f t="shared" si="0"/>
        <v/>
      </c>
      <c r="B15" s="82" t="s">
        <v>23</v>
      </c>
      <c r="C15" s="53"/>
      <c r="D15" s="19" t="str">
        <f>IF(ISBLANK(C15),"",VLOOKUP(C15,licencias!$A$1:$D$18000,3,0))</f>
        <v/>
      </c>
      <c r="E15" s="83" t="str">
        <f>IF(ISBLANK(C15),"",VLOOKUP(C15,licencias!$A$1:$D$18000,4,0))</f>
        <v/>
      </c>
      <c r="F15" s="84" t="str">
        <f>IF(ISBLANK(C15),"",VLOOKUP(C15,licencias!$A$1:$D$18000,2,0))</f>
        <v/>
      </c>
      <c r="G15" s="63" t="s">
        <v>1733</v>
      </c>
      <c r="H15" s="1" t="str">
        <f>CLUB!$D$9</f>
        <v>_</v>
      </c>
    </row>
    <row r="16" spans="1:10" ht="16.5" customHeight="1" thickBot="1" x14ac:dyDescent="0.25">
      <c r="G16" s="63" t="s">
        <v>1733</v>
      </c>
      <c r="H16" s="1" t="str">
        <f>CLUB!$D$9</f>
        <v>_</v>
      </c>
    </row>
    <row r="17" spans="1:8" ht="16.5" customHeight="1" x14ac:dyDescent="0.2">
      <c r="B17" s="132" t="s">
        <v>24</v>
      </c>
      <c r="C17" s="133"/>
      <c r="D17" s="134" t="s">
        <v>2277</v>
      </c>
      <c r="E17" s="135"/>
      <c r="F17" s="136"/>
      <c r="G17" s="63" t="s">
        <v>1733</v>
      </c>
      <c r="H17" s="1" t="str">
        <f>CLUB!$D$9</f>
        <v>_</v>
      </c>
    </row>
    <row r="18" spans="1:8" ht="13.5" thickBot="1" x14ac:dyDescent="0.25">
      <c r="B18" s="27" t="s">
        <v>21</v>
      </c>
      <c r="C18" s="28" t="s">
        <v>9</v>
      </c>
      <c r="D18" s="29" t="s">
        <v>7</v>
      </c>
      <c r="E18" s="30" t="s">
        <v>8</v>
      </c>
      <c r="F18" s="34" t="s">
        <v>6</v>
      </c>
      <c r="G18" s="63" t="s">
        <v>1733</v>
      </c>
      <c r="H18" s="1" t="str">
        <f>CLUB!$D$9</f>
        <v>_</v>
      </c>
    </row>
    <row r="19" spans="1:8" ht="16.5" customHeight="1" x14ac:dyDescent="0.2">
      <c r="A19" s="55" t="str">
        <f>IF(D19="","",2)</f>
        <v/>
      </c>
      <c r="B19" s="74" t="s">
        <v>16</v>
      </c>
      <c r="C19" s="51"/>
      <c r="D19" s="17"/>
      <c r="E19" s="75" t="str">
        <f>IF(ISBLANK(C19),"",VLOOKUP(C19,licencias!$A$1:$D$18000,4,0))</f>
        <v/>
      </c>
      <c r="F19" s="76" t="str">
        <f>IF(ISBLANK(C19),"",VLOOKUP(C19,licencias!$A$1:$D$18000,2,0))</f>
        <v/>
      </c>
      <c r="G19" s="63" t="s">
        <v>1733</v>
      </c>
      <c r="H19" s="1" t="str">
        <f>CLUB!$D$9</f>
        <v>_</v>
      </c>
    </row>
    <row r="20" spans="1:8" ht="15.75" customHeight="1" x14ac:dyDescent="0.2">
      <c r="A20" s="12" t="str">
        <f t="shared" ref="A20:A25" si="1">A19</f>
        <v/>
      </c>
      <c r="B20" s="77" t="s">
        <v>17</v>
      </c>
      <c r="C20" s="48"/>
      <c r="D20" s="17" t="str">
        <f>IF(ISBLANK(C20),"",VLOOKUP(C20,licencias!$A$1:$D$18000,3,0))</f>
        <v/>
      </c>
      <c r="E20" s="56" t="str">
        <f>IF(ISBLANK(C20),"",VLOOKUP(C20,licencias!$A$1:$D$18000,4,0))</f>
        <v/>
      </c>
      <c r="F20" s="78" t="str">
        <f>IF(ISBLANK(C20),"",VLOOKUP(C20,licencias!$A$1:$D$18000,2,0))</f>
        <v/>
      </c>
      <c r="G20" s="63" t="s">
        <v>1733</v>
      </c>
      <c r="H20" s="1" t="str">
        <f>CLUB!$D$9</f>
        <v>_</v>
      </c>
    </row>
    <row r="21" spans="1:8" ht="15.75" customHeight="1" x14ac:dyDescent="0.2">
      <c r="A21" s="12" t="str">
        <f t="shared" si="1"/>
        <v/>
      </c>
      <c r="B21" s="77" t="s">
        <v>18</v>
      </c>
      <c r="C21" s="48"/>
      <c r="D21" s="17" t="str">
        <f>IF(ISBLANK(C21),"",VLOOKUP(C21,licencias!$A$1:$D$18000,3,0))</f>
        <v/>
      </c>
      <c r="E21" s="56" t="str">
        <f>IF(ISBLANK(C21),"",VLOOKUP(C21,licencias!$A$1:$D$18000,4,0))</f>
        <v/>
      </c>
      <c r="F21" s="78" t="str">
        <f>IF(ISBLANK(C21),"",VLOOKUP(C21,licencias!$A$1:$D$18000,2,0))</f>
        <v/>
      </c>
      <c r="G21" s="63" t="s">
        <v>1733</v>
      </c>
      <c r="H21" s="1" t="str">
        <f>CLUB!$D$9</f>
        <v>_</v>
      </c>
    </row>
    <row r="22" spans="1:8" ht="15.75" customHeight="1" x14ac:dyDescent="0.2">
      <c r="A22" s="12" t="str">
        <f t="shared" si="1"/>
        <v/>
      </c>
      <c r="B22" s="77" t="s">
        <v>19</v>
      </c>
      <c r="C22" s="48"/>
      <c r="D22" s="17" t="str">
        <f>IF(ISBLANK(C22),"",VLOOKUP(C22,licencias!$A$1:$D$18000,3,0))</f>
        <v/>
      </c>
      <c r="E22" s="56" t="str">
        <f>IF(ISBLANK(C22),"",VLOOKUP(C22,licencias!$A$1:$D$18000,4,0))</f>
        <v/>
      </c>
      <c r="F22" s="78" t="str">
        <f>IF(ISBLANK(C22),"",VLOOKUP(C22,licencias!$A$1:$D$18000,2,0))</f>
        <v/>
      </c>
      <c r="G22" s="63" t="s">
        <v>1733</v>
      </c>
      <c r="H22" s="1" t="str">
        <f>CLUB!$D$9</f>
        <v>_</v>
      </c>
    </row>
    <row r="23" spans="1:8" ht="15.75" customHeight="1" thickBot="1" x14ac:dyDescent="0.25">
      <c r="A23" s="46" t="str">
        <f t="shared" si="1"/>
        <v/>
      </c>
      <c r="B23" s="79" t="s">
        <v>20</v>
      </c>
      <c r="C23" s="52"/>
      <c r="D23" s="47" t="str">
        <f>IF(ISBLANK(C23),"",VLOOKUP(C23,licencias!$A$1:$D$18000,3,0))</f>
        <v/>
      </c>
      <c r="E23" s="80" t="str">
        <f>IF(ISBLANK(C23),"",VLOOKUP(C23,licencias!$A$1:$D$18000,4,0))</f>
        <v/>
      </c>
      <c r="F23" s="81" t="str">
        <f>IF(ISBLANK(C23),"",VLOOKUP(C23,licencias!$A$1:$D$18000,2,0))</f>
        <v/>
      </c>
      <c r="G23" s="63" t="s">
        <v>1733</v>
      </c>
      <c r="H23" s="1" t="str">
        <f>CLUB!$D$9</f>
        <v>_</v>
      </c>
    </row>
    <row r="24" spans="1:8" ht="15.75" customHeight="1" x14ac:dyDescent="0.2">
      <c r="A24" s="11" t="str">
        <f t="shared" si="1"/>
        <v/>
      </c>
      <c r="B24" s="74" t="s">
        <v>22</v>
      </c>
      <c r="C24" s="51"/>
      <c r="D24" s="15" t="str">
        <f>IF(ISBLANK(C24),"",VLOOKUP(C24,licencias!$A$1:$D$18000,3,0))</f>
        <v/>
      </c>
      <c r="E24" s="75" t="str">
        <f>IF(ISBLANK(C24),"",VLOOKUP(C24,licencias!$A$1:$D$18000,4,0))</f>
        <v/>
      </c>
      <c r="F24" s="76" t="str">
        <f>IF(ISBLANK(C24),"",VLOOKUP(C24,licencias!$A$1:$D$18000,2,0))</f>
        <v/>
      </c>
      <c r="G24" s="63" t="s">
        <v>1733</v>
      </c>
      <c r="H24" s="1" t="str">
        <f>CLUB!$D$9</f>
        <v>_</v>
      </c>
    </row>
    <row r="25" spans="1:8" ht="15.75" customHeight="1" thickBot="1" x14ac:dyDescent="0.25">
      <c r="A25" s="13" t="str">
        <f t="shared" si="1"/>
        <v/>
      </c>
      <c r="B25" s="82" t="s">
        <v>23</v>
      </c>
      <c r="C25" s="53"/>
      <c r="D25" s="19" t="str">
        <f>IF(ISBLANK(C25),"",VLOOKUP(C25,licencias!$A$1:$D$18000,3,0))</f>
        <v/>
      </c>
      <c r="E25" s="83" t="str">
        <f>IF(ISBLANK(C25),"",VLOOKUP(C25,licencias!$A$1:$D$18000,4,0))</f>
        <v/>
      </c>
      <c r="F25" s="84" t="str">
        <f>IF(ISBLANK(C25),"",VLOOKUP(C25,licencias!$A$1:$D$18000,2,0))</f>
        <v/>
      </c>
      <c r="G25" s="63" t="s">
        <v>1733</v>
      </c>
      <c r="H25" s="1" t="str">
        <f>CLUB!$D$9</f>
        <v>_</v>
      </c>
    </row>
    <row r="26" spans="1:8" ht="16.5" customHeight="1" x14ac:dyDescent="0.2"/>
  </sheetData>
  <sheetProtection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9:C15 C19:C25">
    <cfRule type="cellIs" dxfId="27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España&amp;C&amp;"Times New Roman,Normal"- DEPORTE OLÍMPICO -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26</vt:i4>
      </vt:variant>
    </vt:vector>
  </HeadingPairs>
  <TitlesOfParts>
    <vt:vector size="54" baseType="lpstr">
      <vt:lpstr>MANUAL</vt:lpstr>
      <vt:lpstr>CLUB</vt:lpstr>
      <vt:lpstr>PAGOS</vt:lpstr>
      <vt:lpstr>licencias</vt:lpstr>
      <vt:lpstr>numeroclub</vt:lpstr>
      <vt:lpstr>CAT</vt:lpstr>
      <vt:lpstr>I40M</vt:lpstr>
      <vt:lpstr>D40M</vt:lpstr>
      <vt:lpstr>E40M</vt:lpstr>
      <vt:lpstr>IND</vt:lpstr>
      <vt:lpstr>DOB</vt:lpstr>
      <vt:lpstr>EQ</vt:lpstr>
      <vt:lpstr>I40F</vt:lpstr>
      <vt:lpstr>I50F</vt:lpstr>
      <vt:lpstr>DF</vt:lpstr>
      <vt:lpstr>EF</vt:lpstr>
      <vt:lpstr>DX</vt:lpstr>
      <vt:lpstr>I50M</vt:lpstr>
      <vt:lpstr>D50M</vt:lpstr>
      <vt:lpstr>E50M</vt:lpstr>
      <vt:lpstr>I60M</vt:lpstr>
      <vt:lpstr>D60M</vt:lpstr>
      <vt:lpstr>E60M</vt:lpstr>
      <vt:lpstr>I65M</vt:lpstr>
      <vt:lpstr>D65M</vt:lpstr>
      <vt:lpstr>E65M</vt:lpstr>
      <vt:lpstr>I70M</vt:lpstr>
      <vt:lpstr>I75M</vt:lpstr>
      <vt:lpstr>CLUB!Área_de_impresión</vt:lpstr>
      <vt:lpstr>D40M!Área_de_impresión</vt:lpstr>
      <vt:lpstr>D50M!Área_de_impresión</vt:lpstr>
      <vt:lpstr>D60M!Área_de_impresión</vt:lpstr>
      <vt:lpstr>D65M!Área_de_impresión</vt:lpstr>
      <vt:lpstr>DF!Área_de_impresión</vt:lpstr>
      <vt:lpstr>DX!Área_de_impresión</vt:lpstr>
      <vt:lpstr>E40M!Área_de_impresión</vt:lpstr>
      <vt:lpstr>E50M!Área_de_impresión</vt:lpstr>
      <vt:lpstr>E60M!Área_de_impresión</vt:lpstr>
      <vt:lpstr>E65M!Área_de_impresión</vt:lpstr>
      <vt:lpstr>EF!Área_de_impresión</vt:lpstr>
      <vt:lpstr>I40F!Área_de_impresión</vt:lpstr>
      <vt:lpstr>I40M!Área_de_impresión</vt:lpstr>
      <vt:lpstr>I50F!Área_de_impresión</vt:lpstr>
      <vt:lpstr>I50M!Área_de_impresión</vt:lpstr>
      <vt:lpstr>I60M!Área_de_impresión</vt:lpstr>
      <vt:lpstr>I65M!Área_de_impresión</vt:lpstr>
      <vt:lpstr>I70M!Área_de_impresión</vt:lpstr>
      <vt:lpstr>I75M!Área_de_impresión</vt:lpstr>
      <vt:lpstr>MANUAL!Área_de_impresión</vt:lpstr>
      <vt:lpstr>E40M!Títulos_a_imprimir</vt:lpstr>
      <vt:lpstr>E50M!Títulos_a_imprimir</vt:lpstr>
      <vt:lpstr>E60M!Títulos_a_imprimir</vt:lpstr>
      <vt:lpstr>E65M!Títulos_a_imprimir</vt:lpstr>
      <vt:lpstr>EF!Títulos_a_imprimir</vt:lpstr>
    </vt:vector>
  </TitlesOfParts>
  <Manager>el mismo</Manager>
  <Company>R.F.E.T.M.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Circular 1 - anexos 3 y 4</dc:title>
  <dc:subject>Solicitud de licencias</dc:subject>
  <dc:creator>RCC</dc:creator>
  <cp:lastModifiedBy>Fernando Bermejo Martin</cp:lastModifiedBy>
  <cp:lastPrinted>2015-02-11T10:49:33Z</cp:lastPrinted>
  <dcterms:created xsi:type="dcterms:W3CDTF">2001-08-21T17:29:22Z</dcterms:created>
  <dcterms:modified xsi:type="dcterms:W3CDTF">2019-08-13T19:34:24Z</dcterms:modified>
</cp:coreProperties>
</file>